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UP Factsheet" sheetId="1" r:id="rId1"/>
  </sheets>
  <externalReferences>
    <externalReference r:id="rId2"/>
  </externalReferences>
  <definedNames>
    <definedName name="_xlnm.Print_Area" localSheetId="0">'UP Factsheet'!$A$1:$H$1683</definedName>
  </definedNames>
  <calcPr calcId="124519"/>
</workbook>
</file>

<file path=xl/calcChain.xml><?xml version="1.0" encoding="utf-8"?>
<calcChain xmlns="http://schemas.openxmlformats.org/spreadsheetml/2006/main">
  <c r="D1683" i="1"/>
  <c r="C1683"/>
  <c r="E1677"/>
  <c r="D1677"/>
  <c r="F1677" s="1"/>
  <c r="D1672"/>
  <c r="B1677" s="1"/>
  <c r="A1683" s="1"/>
  <c r="E1671"/>
  <c r="E1670"/>
  <c r="E1672" s="1"/>
  <c r="C1677" s="1"/>
  <c r="B1683" s="1"/>
  <c r="G1668"/>
  <c r="D1654"/>
  <c r="F1654" s="1"/>
  <c r="C1654"/>
  <c r="E1654" s="1"/>
  <c r="B1654"/>
  <c r="E1648"/>
  <c r="D1648"/>
  <c r="A1654" s="1"/>
  <c r="E1643"/>
  <c r="C1648" s="1"/>
  <c r="D1643"/>
  <c r="B1648" s="1"/>
  <c r="E1628"/>
  <c r="C1622"/>
  <c r="E1621"/>
  <c r="F1621" s="1"/>
  <c r="D1621"/>
  <c r="B1621"/>
  <c r="E1620"/>
  <c r="F1620" s="1"/>
  <c r="D1620"/>
  <c r="D1622" s="1"/>
  <c r="B1628" s="1"/>
  <c r="H1628" s="1"/>
  <c r="B1620"/>
  <c r="C1619"/>
  <c r="D1619" s="1"/>
  <c r="B1619"/>
  <c r="E1613"/>
  <c r="E1610"/>
  <c r="C1608"/>
  <c r="C1604"/>
  <c r="E1603"/>
  <c r="F1603" s="1"/>
  <c r="D1603"/>
  <c r="D1602"/>
  <c r="D1604" s="1"/>
  <c r="E1601"/>
  <c r="F1601" s="1"/>
  <c r="D1601"/>
  <c r="C1610" s="1"/>
  <c r="B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95" s="1"/>
  <c r="C1518"/>
  <c r="B1514"/>
  <c r="E1513"/>
  <c r="D1513"/>
  <c r="F1513" s="1"/>
  <c r="C1513"/>
  <c r="C1594" s="1"/>
  <c r="E1512"/>
  <c r="D1512"/>
  <c r="F1512" s="1"/>
  <c r="C1512"/>
  <c r="C1593" s="1"/>
  <c r="E1511"/>
  <c r="D1511"/>
  <c r="F1511" s="1"/>
  <c r="C1511"/>
  <c r="C1592" s="1"/>
  <c r="E1510"/>
  <c r="D1510"/>
  <c r="F1510" s="1"/>
  <c r="C1510"/>
  <c r="C1591" s="1"/>
  <c r="E1509"/>
  <c r="D1509"/>
  <c r="F1509" s="1"/>
  <c r="C1509"/>
  <c r="C1590" s="1"/>
  <c r="E1508"/>
  <c r="D1508"/>
  <c r="F1508" s="1"/>
  <c r="C1508"/>
  <c r="C1589" s="1"/>
  <c r="E1507"/>
  <c r="D1507"/>
  <c r="F1507" s="1"/>
  <c r="C1507"/>
  <c r="C1588" s="1"/>
  <c r="E1506"/>
  <c r="D1506"/>
  <c r="F1506" s="1"/>
  <c r="C1506"/>
  <c r="C1587" s="1"/>
  <c r="E1505"/>
  <c r="D1505"/>
  <c r="F1505" s="1"/>
  <c r="C1505"/>
  <c r="C1586" s="1"/>
  <c r="E1504"/>
  <c r="D1504"/>
  <c r="F1504" s="1"/>
  <c r="C1504"/>
  <c r="C1585" s="1"/>
  <c r="E1503"/>
  <c r="D1503"/>
  <c r="F1503" s="1"/>
  <c r="C1503"/>
  <c r="C1584" s="1"/>
  <c r="E1502"/>
  <c r="D1502"/>
  <c r="F1502" s="1"/>
  <c r="C1502"/>
  <c r="C1583" s="1"/>
  <c r="E1501"/>
  <c r="D1501"/>
  <c r="F1501" s="1"/>
  <c r="C1501"/>
  <c r="C1582" s="1"/>
  <c r="E1500"/>
  <c r="D1500"/>
  <c r="F1500" s="1"/>
  <c r="C1500"/>
  <c r="C1581" s="1"/>
  <c r="E1499"/>
  <c r="D1499"/>
  <c r="F1499" s="1"/>
  <c r="C1499"/>
  <c r="C1580" s="1"/>
  <c r="E1498"/>
  <c r="D1498"/>
  <c r="F1498" s="1"/>
  <c r="C1498"/>
  <c r="C1579" s="1"/>
  <c r="E1497"/>
  <c r="D1497"/>
  <c r="F1497" s="1"/>
  <c r="C1497"/>
  <c r="C1578" s="1"/>
  <c r="E1496"/>
  <c r="D1496"/>
  <c r="F1496" s="1"/>
  <c r="C1496"/>
  <c r="C1577" s="1"/>
  <c r="E1495"/>
  <c r="D1495"/>
  <c r="F1495" s="1"/>
  <c r="C1495"/>
  <c r="C1576" s="1"/>
  <c r="E1494"/>
  <c r="D1494"/>
  <c r="F1494" s="1"/>
  <c r="C1494"/>
  <c r="C1575" s="1"/>
  <c r="E1493"/>
  <c r="D1493"/>
  <c r="F1493" s="1"/>
  <c r="C1493"/>
  <c r="C1574" s="1"/>
  <c r="E1492"/>
  <c r="D1492"/>
  <c r="F1492" s="1"/>
  <c r="C1492"/>
  <c r="C1573" s="1"/>
  <c r="E1491"/>
  <c r="D1491"/>
  <c r="F1491" s="1"/>
  <c r="C1491"/>
  <c r="C1572" s="1"/>
  <c r="E1490"/>
  <c r="D1490"/>
  <c r="F1490" s="1"/>
  <c r="C1490"/>
  <c r="C1571" s="1"/>
  <c r="E1489"/>
  <c r="D1489"/>
  <c r="F1489" s="1"/>
  <c r="C1489"/>
  <c r="C1570" s="1"/>
  <c r="E1488"/>
  <c r="D1488"/>
  <c r="F1488" s="1"/>
  <c r="C1488"/>
  <c r="C1569" s="1"/>
  <c r="E1487"/>
  <c r="D1487"/>
  <c r="F1487" s="1"/>
  <c r="C1487"/>
  <c r="C1568" s="1"/>
  <c r="E1486"/>
  <c r="D1486"/>
  <c r="F1486" s="1"/>
  <c r="C1486"/>
  <c r="C1567" s="1"/>
  <c r="E1485"/>
  <c r="D1485"/>
  <c r="F1485" s="1"/>
  <c r="C1485"/>
  <c r="C1566" s="1"/>
  <c r="E1484"/>
  <c r="D1484"/>
  <c r="F1484" s="1"/>
  <c r="C1484"/>
  <c r="C1565" s="1"/>
  <c r="E1483"/>
  <c r="D1483"/>
  <c r="F1483" s="1"/>
  <c r="C1483"/>
  <c r="C1564" s="1"/>
  <c r="E1482"/>
  <c r="D1482"/>
  <c r="F1482" s="1"/>
  <c r="C1482"/>
  <c r="C1563" s="1"/>
  <c r="E1481"/>
  <c r="D1481"/>
  <c r="F1481" s="1"/>
  <c r="C1481"/>
  <c r="C1562" s="1"/>
  <c r="E1480"/>
  <c r="D1480"/>
  <c r="F1480" s="1"/>
  <c r="C1480"/>
  <c r="C1561" s="1"/>
  <c r="E1479"/>
  <c r="D1479"/>
  <c r="F1479" s="1"/>
  <c r="C1479"/>
  <c r="C1560" s="1"/>
  <c r="E1478"/>
  <c r="D1478"/>
  <c r="F1478" s="1"/>
  <c r="C1478"/>
  <c r="C1559" s="1"/>
  <c r="E1477"/>
  <c r="D1477"/>
  <c r="F1477" s="1"/>
  <c r="C1477"/>
  <c r="C1558" s="1"/>
  <c r="E1476"/>
  <c r="D1476"/>
  <c r="F1476" s="1"/>
  <c r="C1476"/>
  <c r="C1557" s="1"/>
  <c r="E1475"/>
  <c r="D1475"/>
  <c r="F1475" s="1"/>
  <c r="C1475"/>
  <c r="C1556" s="1"/>
  <c r="E1474"/>
  <c r="D1474"/>
  <c r="F1474" s="1"/>
  <c r="C1474"/>
  <c r="C1555" s="1"/>
  <c r="E1473"/>
  <c r="D1473"/>
  <c r="F1473" s="1"/>
  <c r="C1473"/>
  <c r="C1554" s="1"/>
  <c r="E1472"/>
  <c r="D1472"/>
  <c r="F1472" s="1"/>
  <c r="C1472"/>
  <c r="C1553" s="1"/>
  <c r="E1471"/>
  <c r="D1471"/>
  <c r="F1471" s="1"/>
  <c r="C1471"/>
  <c r="C1552" s="1"/>
  <c r="E1470"/>
  <c r="D1470"/>
  <c r="F1470" s="1"/>
  <c r="C1470"/>
  <c r="C1551" s="1"/>
  <c r="E1469"/>
  <c r="D1469"/>
  <c r="F1469" s="1"/>
  <c r="C1469"/>
  <c r="C1550" s="1"/>
  <c r="E1468"/>
  <c r="D1468"/>
  <c r="F1468" s="1"/>
  <c r="C1468"/>
  <c r="C1549" s="1"/>
  <c r="E1467"/>
  <c r="D1467"/>
  <c r="F1467" s="1"/>
  <c r="C1467"/>
  <c r="C1548" s="1"/>
  <c r="E1466"/>
  <c r="D1466"/>
  <c r="F1466" s="1"/>
  <c r="C1466"/>
  <c r="C1547" s="1"/>
  <c r="E1465"/>
  <c r="D1465"/>
  <c r="F1465" s="1"/>
  <c r="C1465"/>
  <c r="C1546" s="1"/>
  <c r="E1464"/>
  <c r="D1464"/>
  <c r="F1464" s="1"/>
  <c r="C1464"/>
  <c r="C1545" s="1"/>
  <c r="E1463"/>
  <c r="D1463"/>
  <c r="F1463" s="1"/>
  <c r="C1463"/>
  <c r="C1544" s="1"/>
  <c r="E1462"/>
  <c r="D1462"/>
  <c r="F1462" s="1"/>
  <c r="C1462"/>
  <c r="C1543" s="1"/>
  <c r="E1461"/>
  <c r="D1461"/>
  <c r="F1461" s="1"/>
  <c r="C1461"/>
  <c r="C1542" s="1"/>
  <c r="E1460"/>
  <c r="D1460"/>
  <c r="F1460" s="1"/>
  <c r="C1460"/>
  <c r="C1541" s="1"/>
  <c r="E1459"/>
  <c r="D1459"/>
  <c r="F1459" s="1"/>
  <c r="C1459"/>
  <c r="C1540" s="1"/>
  <c r="E1458"/>
  <c r="D1458"/>
  <c r="F1458" s="1"/>
  <c r="C1458"/>
  <c r="C1539" s="1"/>
  <c r="E1457"/>
  <c r="D1457"/>
  <c r="F1457" s="1"/>
  <c r="C1457"/>
  <c r="C1538" s="1"/>
  <c r="E1456"/>
  <c r="D1456"/>
  <c r="F1456" s="1"/>
  <c r="C1456"/>
  <c r="C1537" s="1"/>
  <c r="F1537" s="1"/>
  <c r="E1455"/>
  <c r="D1455"/>
  <c r="F1455" s="1"/>
  <c r="C1455"/>
  <c r="C1536" s="1"/>
  <c r="F1536" s="1"/>
  <c r="E1454"/>
  <c r="D1454"/>
  <c r="F1454" s="1"/>
  <c r="C1454"/>
  <c r="C1535" s="1"/>
  <c r="F1535" s="1"/>
  <c r="E1453"/>
  <c r="D1453"/>
  <c r="C1453"/>
  <c r="C1534" s="1"/>
  <c r="F1534" s="1"/>
  <c r="E1452"/>
  <c r="D1452"/>
  <c r="F1452" s="1"/>
  <c r="C1452"/>
  <c r="C1533" s="1"/>
  <c r="E1451"/>
  <c r="D1451"/>
  <c r="C1451"/>
  <c r="C1532" s="1"/>
  <c r="E1450"/>
  <c r="D1450"/>
  <c r="F1450" s="1"/>
  <c r="C1450"/>
  <c r="C1531" s="1"/>
  <c r="E1449"/>
  <c r="D1449"/>
  <c r="C1449"/>
  <c r="C1530" s="1"/>
  <c r="E1448"/>
  <c r="D1448"/>
  <c r="F1448" s="1"/>
  <c r="C1448"/>
  <c r="C1529" s="1"/>
  <c r="E1447"/>
  <c r="D1447"/>
  <c r="C1447"/>
  <c r="C1528" s="1"/>
  <c r="E1446"/>
  <c r="D1446"/>
  <c r="F1446" s="1"/>
  <c r="C1446"/>
  <c r="C1527" s="1"/>
  <c r="E1445"/>
  <c r="D1445"/>
  <c r="F1445" s="1"/>
  <c r="C1445"/>
  <c r="C1526" s="1"/>
  <c r="E1444"/>
  <c r="D1444"/>
  <c r="F1444" s="1"/>
  <c r="C1444"/>
  <c r="C1525" s="1"/>
  <c r="E1443"/>
  <c r="D1443"/>
  <c r="F1443" s="1"/>
  <c r="C1443"/>
  <c r="C1524" s="1"/>
  <c r="E1442"/>
  <c r="D1442"/>
  <c r="F1442" s="1"/>
  <c r="C1442"/>
  <c r="C1523" s="1"/>
  <c r="E1441"/>
  <c r="D1441"/>
  <c r="F1441" s="1"/>
  <c r="C1441"/>
  <c r="C1522" s="1"/>
  <c r="E1440"/>
  <c r="D1440"/>
  <c r="F1440" s="1"/>
  <c r="C1440"/>
  <c r="C1521" s="1"/>
  <c r="E1439"/>
  <c r="D1439"/>
  <c r="D1514" s="1"/>
  <c r="C1439"/>
  <c r="B1432"/>
  <c r="B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69"/>
  <c r="B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B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83" s="1"/>
  <c r="B1102"/>
  <c r="D1101"/>
  <c r="D1263" s="1"/>
  <c r="F1263" s="1"/>
  <c r="G1263" s="1"/>
  <c r="C1101"/>
  <c r="C1263" s="1"/>
  <c r="C1349" s="1"/>
  <c r="D1100"/>
  <c r="D1262" s="1"/>
  <c r="F1262" s="1"/>
  <c r="C1100"/>
  <c r="C1262" s="1"/>
  <c r="C1348" s="1"/>
  <c r="D1099"/>
  <c r="D1261" s="1"/>
  <c r="F1261" s="1"/>
  <c r="G1261" s="1"/>
  <c r="C1099"/>
  <c r="C1261" s="1"/>
  <c r="C1347" s="1"/>
  <c r="D1098"/>
  <c r="D1260" s="1"/>
  <c r="F1260" s="1"/>
  <c r="C1098"/>
  <c r="C1260" s="1"/>
  <c r="C1346" s="1"/>
  <c r="E1346" s="1"/>
  <c r="D1428" s="1"/>
  <c r="D1097"/>
  <c r="D1259" s="1"/>
  <c r="F1259" s="1"/>
  <c r="G1259" s="1"/>
  <c r="C1097"/>
  <c r="C1259" s="1"/>
  <c r="C1345" s="1"/>
  <c r="D1096"/>
  <c r="D1258" s="1"/>
  <c r="F1258" s="1"/>
  <c r="C1096"/>
  <c r="C1258" s="1"/>
  <c r="C1344" s="1"/>
  <c r="E1344" s="1"/>
  <c r="D1426" s="1"/>
  <c r="D1095"/>
  <c r="D1257" s="1"/>
  <c r="F1257" s="1"/>
  <c r="G1257" s="1"/>
  <c r="C1095"/>
  <c r="C1257" s="1"/>
  <c r="C1343" s="1"/>
  <c r="D1094"/>
  <c r="D1256" s="1"/>
  <c r="F1256" s="1"/>
  <c r="C1094"/>
  <c r="C1256" s="1"/>
  <c r="C1342" s="1"/>
  <c r="E1342" s="1"/>
  <c r="D1424" s="1"/>
  <c r="D1093"/>
  <c r="D1255" s="1"/>
  <c r="F1255" s="1"/>
  <c r="G1255" s="1"/>
  <c r="C1093"/>
  <c r="C1255" s="1"/>
  <c r="C1341" s="1"/>
  <c r="D1092"/>
  <c r="D1254" s="1"/>
  <c r="F1254" s="1"/>
  <c r="C1092"/>
  <c r="C1254" s="1"/>
  <c r="C1340" s="1"/>
  <c r="E1340" s="1"/>
  <c r="D1422" s="1"/>
  <c r="D1091"/>
  <c r="D1253" s="1"/>
  <c r="F1253" s="1"/>
  <c r="G1253" s="1"/>
  <c r="C1091"/>
  <c r="C1253" s="1"/>
  <c r="C1339" s="1"/>
  <c r="D1090"/>
  <c r="D1252" s="1"/>
  <c r="F1252" s="1"/>
  <c r="C1090"/>
  <c r="C1252" s="1"/>
  <c r="C1338" s="1"/>
  <c r="E1338" s="1"/>
  <c r="D1420" s="1"/>
  <c r="D1089"/>
  <c r="D1251" s="1"/>
  <c r="F1251" s="1"/>
  <c r="G1251" s="1"/>
  <c r="C1089"/>
  <c r="C1251" s="1"/>
  <c r="C1337" s="1"/>
  <c r="D1088"/>
  <c r="D1250" s="1"/>
  <c r="F1250" s="1"/>
  <c r="C1088"/>
  <c r="C1250" s="1"/>
  <c r="C1336" s="1"/>
  <c r="E1336" s="1"/>
  <c r="D1418" s="1"/>
  <c r="D1087"/>
  <c r="D1249" s="1"/>
  <c r="F1249" s="1"/>
  <c r="G1249" s="1"/>
  <c r="C1087"/>
  <c r="C1249" s="1"/>
  <c r="C1335" s="1"/>
  <c r="D1086"/>
  <c r="D1248" s="1"/>
  <c r="F1248" s="1"/>
  <c r="C1086"/>
  <c r="C1248" s="1"/>
  <c r="C1334" s="1"/>
  <c r="E1334" s="1"/>
  <c r="D1416" s="1"/>
  <c r="D1085"/>
  <c r="D1247" s="1"/>
  <c r="F1247" s="1"/>
  <c r="G1247" s="1"/>
  <c r="C1085"/>
  <c r="C1247" s="1"/>
  <c r="C1333" s="1"/>
  <c r="D1084"/>
  <c r="D1246" s="1"/>
  <c r="F1246" s="1"/>
  <c r="C1084"/>
  <c r="C1246" s="1"/>
  <c r="C1332" s="1"/>
  <c r="E1332" s="1"/>
  <c r="D1414" s="1"/>
  <c r="D1083"/>
  <c r="D1245" s="1"/>
  <c r="F1245" s="1"/>
  <c r="G1245" s="1"/>
  <c r="C1083"/>
  <c r="C1245" s="1"/>
  <c r="C1331" s="1"/>
  <c r="D1082"/>
  <c r="D1244" s="1"/>
  <c r="F1244" s="1"/>
  <c r="C1082"/>
  <c r="C1244" s="1"/>
  <c r="C1330" s="1"/>
  <c r="E1330" s="1"/>
  <c r="D1412" s="1"/>
  <c r="D1081"/>
  <c r="D1243" s="1"/>
  <c r="F1243" s="1"/>
  <c r="G1243" s="1"/>
  <c r="C1081"/>
  <c r="C1243" s="1"/>
  <c r="C1329" s="1"/>
  <c r="D1080"/>
  <c r="D1242" s="1"/>
  <c r="F1242" s="1"/>
  <c r="C1080"/>
  <c r="C1242" s="1"/>
  <c r="C1328" s="1"/>
  <c r="E1328" s="1"/>
  <c r="D1410" s="1"/>
  <c r="D1079"/>
  <c r="D1241" s="1"/>
  <c r="F1241" s="1"/>
  <c r="G1241" s="1"/>
  <c r="C1079"/>
  <c r="C1241" s="1"/>
  <c r="C1327" s="1"/>
  <c r="D1078"/>
  <c r="D1240" s="1"/>
  <c r="F1240" s="1"/>
  <c r="C1078"/>
  <c r="C1240" s="1"/>
  <c r="C1326" s="1"/>
  <c r="E1326" s="1"/>
  <c r="D1408" s="1"/>
  <c r="D1077"/>
  <c r="D1239" s="1"/>
  <c r="F1239" s="1"/>
  <c r="G1239" s="1"/>
  <c r="C1077"/>
  <c r="C1239" s="1"/>
  <c r="C1325" s="1"/>
  <c r="D1076"/>
  <c r="D1238" s="1"/>
  <c r="F1238" s="1"/>
  <c r="C1076"/>
  <c r="C1238" s="1"/>
  <c r="C1324" s="1"/>
  <c r="E1324" s="1"/>
  <c r="D1406" s="1"/>
  <c r="D1075"/>
  <c r="D1237" s="1"/>
  <c r="F1237" s="1"/>
  <c r="G1237" s="1"/>
  <c r="C1075"/>
  <c r="C1237" s="1"/>
  <c r="C1323" s="1"/>
  <c r="D1074"/>
  <c r="D1236" s="1"/>
  <c r="F1236" s="1"/>
  <c r="C1074"/>
  <c r="C1236" s="1"/>
  <c r="C1322" s="1"/>
  <c r="E1322" s="1"/>
  <c r="D1404" s="1"/>
  <c r="D1073"/>
  <c r="D1235" s="1"/>
  <c r="F1235" s="1"/>
  <c r="G1235" s="1"/>
  <c r="C1073"/>
  <c r="C1235" s="1"/>
  <c r="C1321" s="1"/>
  <c r="D1072"/>
  <c r="D1234" s="1"/>
  <c r="F1234" s="1"/>
  <c r="C1072"/>
  <c r="C1234" s="1"/>
  <c r="C1320" s="1"/>
  <c r="E1320" s="1"/>
  <c r="D1402" s="1"/>
  <c r="D1071"/>
  <c r="D1233" s="1"/>
  <c r="F1233" s="1"/>
  <c r="G1233" s="1"/>
  <c r="C1071"/>
  <c r="C1233" s="1"/>
  <c r="C1319" s="1"/>
  <c r="D1070"/>
  <c r="D1232" s="1"/>
  <c r="F1232" s="1"/>
  <c r="C1070"/>
  <c r="C1232" s="1"/>
  <c r="C1318" s="1"/>
  <c r="E1318" s="1"/>
  <c r="D1400" s="1"/>
  <c r="D1069"/>
  <c r="D1231" s="1"/>
  <c r="F1231" s="1"/>
  <c r="G1231" s="1"/>
  <c r="C1069"/>
  <c r="C1231" s="1"/>
  <c r="C1317" s="1"/>
  <c r="D1068"/>
  <c r="D1230" s="1"/>
  <c r="F1230" s="1"/>
  <c r="C1068"/>
  <c r="C1230" s="1"/>
  <c r="C1316" s="1"/>
  <c r="E1316" s="1"/>
  <c r="D1398" s="1"/>
  <c r="D1067"/>
  <c r="D1229" s="1"/>
  <c r="F1229" s="1"/>
  <c r="G1229" s="1"/>
  <c r="C1067"/>
  <c r="C1229" s="1"/>
  <c r="C1315" s="1"/>
  <c r="D1066"/>
  <c r="D1228" s="1"/>
  <c r="F1228" s="1"/>
  <c r="C1066"/>
  <c r="C1228" s="1"/>
  <c r="C1314" s="1"/>
  <c r="E1314" s="1"/>
  <c r="D1396" s="1"/>
  <c r="D1065"/>
  <c r="D1227" s="1"/>
  <c r="F1227" s="1"/>
  <c r="G1227" s="1"/>
  <c r="C1065"/>
  <c r="C1227" s="1"/>
  <c r="C1313" s="1"/>
  <c r="D1064"/>
  <c r="D1226" s="1"/>
  <c r="F1226" s="1"/>
  <c r="C1064"/>
  <c r="C1226" s="1"/>
  <c r="C1312" s="1"/>
  <c r="E1312" s="1"/>
  <c r="D1394" s="1"/>
  <c r="D1063"/>
  <c r="D1225" s="1"/>
  <c r="F1225" s="1"/>
  <c r="G1225" s="1"/>
  <c r="C1063"/>
  <c r="C1225" s="1"/>
  <c r="C1311" s="1"/>
  <c r="D1062"/>
  <c r="D1224" s="1"/>
  <c r="F1224" s="1"/>
  <c r="C1062"/>
  <c r="C1224" s="1"/>
  <c r="C1310" s="1"/>
  <c r="E1310" s="1"/>
  <c r="D1392" s="1"/>
  <c r="D1061"/>
  <c r="D1223" s="1"/>
  <c r="F1223" s="1"/>
  <c r="G1223" s="1"/>
  <c r="C1061"/>
  <c r="C1223" s="1"/>
  <c r="C1309" s="1"/>
  <c r="D1060"/>
  <c r="D1222" s="1"/>
  <c r="F1222" s="1"/>
  <c r="C1060"/>
  <c r="C1222" s="1"/>
  <c r="C1308" s="1"/>
  <c r="D1059"/>
  <c r="D1221" s="1"/>
  <c r="F1221" s="1"/>
  <c r="G1221" s="1"/>
  <c r="C1059"/>
  <c r="C1221" s="1"/>
  <c r="C1307" s="1"/>
  <c r="D1058"/>
  <c r="D1220" s="1"/>
  <c r="F1220" s="1"/>
  <c r="C1058"/>
  <c r="E1058" s="1"/>
  <c r="D1057"/>
  <c r="D1219" s="1"/>
  <c r="F1219" s="1"/>
  <c r="C1057"/>
  <c r="C1138" s="1"/>
  <c r="E1138" s="1"/>
  <c r="D1056"/>
  <c r="D1218" s="1"/>
  <c r="F1218" s="1"/>
  <c r="G1218" s="1"/>
  <c r="C1056"/>
  <c r="C1218" s="1"/>
  <c r="C1304" s="1"/>
  <c r="E1304" s="1"/>
  <c r="D1386" s="1"/>
  <c r="D1055"/>
  <c r="D1217" s="1"/>
  <c r="F1217" s="1"/>
  <c r="C1055"/>
  <c r="C1136" s="1"/>
  <c r="E1136" s="1"/>
  <c r="D1054"/>
  <c r="D1216" s="1"/>
  <c r="F1216" s="1"/>
  <c r="G1216" s="1"/>
  <c r="C1054"/>
  <c r="C1216" s="1"/>
  <c r="C1302" s="1"/>
  <c r="E1302" s="1"/>
  <c r="D1384" s="1"/>
  <c r="D1053"/>
  <c r="D1215" s="1"/>
  <c r="F1215" s="1"/>
  <c r="C1053"/>
  <c r="C1134" s="1"/>
  <c r="E1134" s="1"/>
  <c r="D1052"/>
  <c r="D1214" s="1"/>
  <c r="F1214" s="1"/>
  <c r="G1214" s="1"/>
  <c r="C1052"/>
  <c r="C1214" s="1"/>
  <c r="C1300" s="1"/>
  <c r="E1300" s="1"/>
  <c r="D1382" s="1"/>
  <c r="D1051"/>
  <c r="D1213" s="1"/>
  <c r="F1213" s="1"/>
  <c r="C1051"/>
  <c r="C1132" s="1"/>
  <c r="E1132" s="1"/>
  <c r="D1050"/>
  <c r="D1212" s="1"/>
  <c r="F1212" s="1"/>
  <c r="G1212" s="1"/>
  <c r="C1050"/>
  <c r="C1212" s="1"/>
  <c r="C1298" s="1"/>
  <c r="E1298" s="1"/>
  <c r="D1380" s="1"/>
  <c r="D1049"/>
  <c r="D1211" s="1"/>
  <c r="F1211" s="1"/>
  <c r="C1049"/>
  <c r="C1130" s="1"/>
  <c r="E1130" s="1"/>
  <c r="D1048"/>
  <c r="D1210" s="1"/>
  <c r="F1210" s="1"/>
  <c r="G1210" s="1"/>
  <c r="C1048"/>
  <c r="C1210" s="1"/>
  <c r="C1296" s="1"/>
  <c r="D1047"/>
  <c r="D1209" s="1"/>
  <c r="F1209" s="1"/>
  <c r="C1047"/>
  <c r="C1128" s="1"/>
  <c r="E1128" s="1"/>
  <c r="D1046"/>
  <c r="D1208" s="1"/>
  <c r="F1208" s="1"/>
  <c r="G1208" s="1"/>
  <c r="C1046"/>
  <c r="C1208" s="1"/>
  <c r="C1294" s="1"/>
  <c r="D1045"/>
  <c r="D1207" s="1"/>
  <c r="F1207" s="1"/>
  <c r="C1045"/>
  <c r="C1126" s="1"/>
  <c r="E1126" s="1"/>
  <c r="D1044"/>
  <c r="D1206" s="1"/>
  <c r="F1206" s="1"/>
  <c r="G1206" s="1"/>
  <c r="C1044"/>
  <c r="C1206" s="1"/>
  <c r="C1292" s="1"/>
  <c r="D1043"/>
  <c r="D1205" s="1"/>
  <c r="F1205" s="1"/>
  <c r="C1043"/>
  <c r="C1124" s="1"/>
  <c r="E1124" s="1"/>
  <c r="D1042"/>
  <c r="D1204" s="1"/>
  <c r="F1204" s="1"/>
  <c r="G1204" s="1"/>
  <c r="C1042"/>
  <c r="C1204" s="1"/>
  <c r="C1290" s="1"/>
  <c r="D1041"/>
  <c r="D1203" s="1"/>
  <c r="F1203" s="1"/>
  <c r="C1041"/>
  <c r="C1122" s="1"/>
  <c r="E1122" s="1"/>
  <c r="D1040"/>
  <c r="D1202" s="1"/>
  <c r="F1202" s="1"/>
  <c r="G1202" s="1"/>
  <c r="C1040"/>
  <c r="C1202" s="1"/>
  <c r="C1288" s="1"/>
  <c r="E1288" s="1"/>
  <c r="D1370" s="1"/>
  <c r="D1039"/>
  <c r="D1201" s="1"/>
  <c r="F1201" s="1"/>
  <c r="C1039"/>
  <c r="C1120" s="1"/>
  <c r="E1120" s="1"/>
  <c r="D1038"/>
  <c r="D1200" s="1"/>
  <c r="F1200" s="1"/>
  <c r="G1200" s="1"/>
  <c r="C1038"/>
  <c r="C1200" s="1"/>
  <c r="C1286" s="1"/>
  <c r="E1286" s="1"/>
  <c r="D1368" s="1"/>
  <c r="D1037"/>
  <c r="D1199" s="1"/>
  <c r="F1199" s="1"/>
  <c r="C1037"/>
  <c r="C1118" s="1"/>
  <c r="E1118" s="1"/>
  <c r="D1036"/>
  <c r="D1198" s="1"/>
  <c r="F1198" s="1"/>
  <c r="G1198" s="1"/>
  <c r="C1036"/>
  <c r="C1198" s="1"/>
  <c r="C1284" s="1"/>
  <c r="D1035"/>
  <c r="D1197" s="1"/>
  <c r="F1197" s="1"/>
  <c r="C1035"/>
  <c r="C1116" s="1"/>
  <c r="E1116" s="1"/>
  <c r="D1034"/>
  <c r="D1196" s="1"/>
  <c r="F1196" s="1"/>
  <c r="G1196" s="1"/>
  <c r="C1034"/>
  <c r="C1196" s="1"/>
  <c r="C1282" s="1"/>
  <c r="D1033"/>
  <c r="D1195" s="1"/>
  <c r="F1195" s="1"/>
  <c r="C1033"/>
  <c r="C1114" s="1"/>
  <c r="E1114" s="1"/>
  <c r="D1032"/>
  <c r="D1194" s="1"/>
  <c r="F1194" s="1"/>
  <c r="G1194" s="1"/>
  <c r="C1032"/>
  <c r="C1194" s="1"/>
  <c r="C1280" s="1"/>
  <c r="D1031"/>
  <c r="D1193" s="1"/>
  <c r="F1193" s="1"/>
  <c r="C1031"/>
  <c r="C1112" s="1"/>
  <c r="E1112" s="1"/>
  <c r="D1030"/>
  <c r="D1192" s="1"/>
  <c r="F1192" s="1"/>
  <c r="G1192" s="1"/>
  <c r="C1030"/>
  <c r="C1192" s="1"/>
  <c r="C1278" s="1"/>
  <c r="D1029"/>
  <c r="D1191" s="1"/>
  <c r="F1191" s="1"/>
  <c r="C1029"/>
  <c r="C1110" s="1"/>
  <c r="E1110" s="1"/>
  <c r="D1028"/>
  <c r="D1190" s="1"/>
  <c r="F1190" s="1"/>
  <c r="G1190" s="1"/>
  <c r="C1028"/>
  <c r="C1190" s="1"/>
  <c r="C1276" s="1"/>
  <c r="D1027"/>
  <c r="D1189" s="1"/>
  <c r="C1027"/>
  <c r="C1108" s="1"/>
  <c r="B1019"/>
  <c r="E1018"/>
  <c r="H1018" s="1"/>
  <c r="D1018"/>
  <c r="F1018" s="1"/>
  <c r="C1018"/>
  <c r="G1018" s="1"/>
  <c r="E1017"/>
  <c r="H1017" s="1"/>
  <c r="D1017"/>
  <c r="F1017" s="1"/>
  <c r="C1017"/>
  <c r="G1017" s="1"/>
  <c r="E1016"/>
  <c r="H1016" s="1"/>
  <c r="D1016"/>
  <c r="F1016" s="1"/>
  <c r="C1016"/>
  <c r="G1016" s="1"/>
  <c r="E1015"/>
  <c r="H1015" s="1"/>
  <c r="D1015"/>
  <c r="F1015" s="1"/>
  <c r="C1015"/>
  <c r="G1015" s="1"/>
  <c r="E1014"/>
  <c r="H1014" s="1"/>
  <c r="D1014"/>
  <c r="F1014" s="1"/>
  <c r="C1014"/>
  <c r="G1014" s="1"/>
  <c r="E1013"/>
  <c r="H1013" s="1"/>
  <c r="D1013"/>
  <c r="F1013" s="1"/>
  <c r="C1013"/>
  <c r="G1013" s="1"/>
  <c r="E1012"/>
  <c r="H1012" s="1"/>
  <c r="D1012"/>
  <c r="F1012" s="1"/>
  <c r="C1012"/>
  <c r="G1012" s="1"/>
  <c r="E1011"/>
  <c r="H1011" s="1"/>
  <c r="D1011"/>
  <c r="F1011" s="1"/>
  <c r="C1011"/>
  <c r="G1011" s="1"/>
  <c r="E1010"/>
  <c r="H1010" s="1"/>
  <c r="D1010"/>
  <c r="F1010" s="1"/>
  <c r="C1010"/>
  <c r="G1010" s="1"/>
  <c r="E1009"/>
  <c r="H1009" s="1"/>
  <c r="D1009"/>
  <c r="F1009" s="1"/>
  <c r="C1009"/>
  <c r="G1009" s="1"/>
  <c r="E1008"/>
  <c r="H1008" s="1"/>
  <c r="D1008"/>
  <c r="F1008" s="1"/>
  <c r="C1008"/>
  <c r="G1008" s="1"/>
  <c r="E1007"/>
  <c r="H1007" s="1"/>
  <c r="D1007"/>
  <c r="F1007" s="1"/>
  <c r="C1007"/>
  <c r="G1007" s="1"/>
  <c r="E1006"/>
  <c r="H1006" s="1"/>
  <c r="D1006"/>
  <c r="F1006" s="1"/>
  <c r="C1006"/>
  <c r="G1006" s="1"/>
  <c r="E1005"/>
  <c r="H1005" s="1"/>
  <c r="D1005"/>
  <c r="F1005" s="1"/>
  <c r="C1005"/>
  <c r="G1005" s="1"/>
  <c r="E1004"/>
  <c r="H1004" s="1"/>
  <c r="D1004"/>
  <c r="F1004" s="1"/>
  <c r="C1004"/>
  <c r="G1004" s="1"/>
  <c r="E1003"/>
  <c r="H1003" s="1"/>
  <c r="D1003"/>
  <c r="F1003" s="1"/>
  <c r="C1003"/>
  <c r="G1003" s="1"/>
  <c r="E1002"/>
  <c r="H1002" s="1"/>
  <c r="D1002"/>
  <c r="F1002" s="1"/>
  <c r="C1002"/>
  <c r="G1002" s="1"/>
  <c r="E1001"/>
  <c r="H1001" s="1"/>
  <c r="D1001"/>
  <c r="F1001" s="1"/>
  <c r="C1001"/>
  <c r="G1001" s="1"/>
  <c r="E1000"/>
  <c r="H1000" s="1"/>
  <c r="D1000"/>
  <c r="F1000" s="1"/>
  <c r="C1000"/>
  <c r="G1000" s="1"/>
  <c r="E999"/>
  <c r="H999" s="1"/>
  <c r="D999"/>
  <c r="F999" s="1"/>
  <c r="C999"/>
  <c r="G999" s="1"/>
  <c r="E998"/>
  <c r="H998" s="1"/>
  <c r="D998"/>
  <c r="F998" s="1"/>
  <c r="C998"/>
  <c r="G998" s="1"/>
  <c r="E997"/>
  <c r="H997" s="1"/>
  <c r="D997"/>
  <c r="F997" s="1"/>
  <c r="C997"/>
  <c r="G997" s="1"/>
  <c r="E996"/>
  <c r="H996" s="1"/>
  <c r="D996"/>
  <c r="F996" s="1"/>
  <c r="C996"/>
  <c r="G996" s="1"/>
  <c r="E995"/>
  <c r="H995" s="1"/>
  <c r="D995"/>
  <c r="F995" s="1"/>
  <c r="C995"/>
  <c r="G995" s="1"/>
  <c r="E994"/>
  <c r="H994" s="1"/>
  <c r="D994"/>
  <c r="F994" s="1"/>
  <c r="C994"/>
  <c r="G994" s="1"/>
  <c r="E993"/>
  <c r="H993" s="1"/>
  <c r="D993"/>
  <c r="F993" s="1"/>
  <c r="C993"/>
  <c r="G993" s="1"/>
  <c r="E992"/>
  <c r="H992" s="1"/>
  <c r="D992"/>
  <c r="F992" s="1"/>
  <c r="C992"/>
  <c r="G992" s="1"/>
  <c r="E991"/>
  <c r="H991" s="1"/>
  <c r="D991"/>
  <c r="F991" s="1"/>
  <c r="C991"/>
  <c r="G991" s="1"/>
  <c r="E990"/>
  <c r="H990" s="1"/>
  <c r="D990"/>
  <c r="F990" s="1"/>
  <c r="C990"/>
  <c r="G990" s="1"/>
  <c r="E989"/>
  <c r="H989" s="1"/>
  <c r="D989"/>
  <c r="F989" s="1"/>
  <c r="C989"/>
  <c r="G989" s="1"/>
  <c r="E988"/>
  <c r="H988" s="1"/>
  <c r="D988"/>
  <c r="F988" s="1"/>
  <c r="C988"/>
  <c r="G988" s="1"/>
  <c r="E987"/>
  <c r="H987" s="1"/>
  <c r="D987"/>
  <c r="F987" s="1"/>
  <c r="C987"/>
  <c r="G987" s="1"/>
  <c r="E986"/>
  <c r="H986" s="1"/>
  <c r="D986"/>
  <c r="F986" s="1"/>
  <c r="C986"/>
  <c r="G986" s="1"/>
  <c r="E985"/>
  <c r="H985" s="1"/>
  <c r="D985"/>
  <c r="F985" s="1"/>
  <c r="C985"/>
  <c r="G985" s="1"/>
  <c r="E984"/>
  <c r="H984" s="1"/>
  <c r="D984"/>
  <c r="F984" s="1"/>
  <c r="C984"/>
  <c r="G984" s="1"/>
  <c r="E983"/>
  <c r="H983" s="1"/>
  <c r="D983"/>
  <c r="F983" s="1"/>
  <c r="C983"/>
  <c r="G983" s="1"/>
  <c r="E982"/>
  <c r="H982" s="1"/>
  <c r="D982"/>
  <c r="F982" s="1"/>
  <c r="C982"/>
  <c r="G982" s="1"/>
  <c r="E981"/>
  <c r="H981" s="1"/>
  <c r="D981"/>
  <c r="F981" s="1"/>
  <c r="C981"/>
  <c r="G981" s="1"/>
  <c r="E980"/>
  <c r="D980"/>
  <c r="F980" s="1"/>
  <c r="C980"/>
  <c r="G980" s="1"/>
  <c r="E979"/>
  <c r="D979"/>
  <c r="H979" s="1"/>
  <c r="C979"/>
  <c r="G979" s="1"/>
  <c r="E978"/>
  <c r="D978"/>
  <c r="H978" s="1"/>
  <c r="C978"/>
  <c r="G978" s="1"/>
  <c r="E977"/>
  <c r="D977"/>
  <c r="H977" s="1"/>
  <c r="C977"/>
  <c r="G977" s="1"/>
  <c r="E976"/>
  <c r="D976"/>
  <c r="H976" s="1"/>
  <c r="C976"/>
  <c r="G976" s="1"/>
  <c r="E975"/>
  <c r="D975"/>
  <c r="H975" s="1"/>
  <c r="C975"/>
  <c r="G975" s="1"/>
  <c r="E974"/>
  <c r="D974"/>
  <c r="H974" s="1"/>
  <c r="C974"/>
  <c r="G974" s="1"/>
  <c r="E973"/>
  <c r="D973"/>
  <c r="H973" s="1"/>
  <c r="C973"/>
  <c r="G973" s="1"/>
  <c r="E972"/>
  <c r="D972"/>
  <c r="H972" s="1"/>
  <c r="C972"/>
  <c r="G972" s="1"/>
  <c r="E971"/>
  <c r="D971"/>
  <c r="H971" s="1"/>
  <c r="C971"/>
  <c r="G971" s="1"/>
  <c r="E970"/>
  <c r="D970"/>
  <c r="H970" s="1"/>
  <c r="C970"/>
  <c r="G970" s="1"/>
  <c r="E969"/>
  <c r="D969"/>
  <c r="H969" s="1"/>
  <c r="C969"/>
  <c r="G969" s="1"/>
  <c r="E968"/>
  <c r="D968"/>
  <c r="H968" s="1"/>
  <c r="C968"/>
  <c r="G968" s="1"/>
  <c r="E967"/>
  <c r="H967" s="1"/>
  <c r="D967"/>
  <c r="F967" s="1"/>
  <c r="C967"/>
  <c r="G967" s="1"/>
  <c r="E966"/>
  <c r="D966"/>
  <c r="H966" s="1"/>
  <c r="C966"/>
  <c r="G966" s="1"/>
  <c r="E965"/>
  <c r="H965" s="1"/>
  <c r="D965"/>
  <c r="F965" s="1"/>
  <c r="C965"/>
  <c r="G965" s="1"/>
  <c r="E964"/>
  <c r="H964" s="1"/>
  <c r="D964"/>
  <c r="F964" s="1"/>
  <c r="C964"/>
  <c r="G964" s="1"/>
  <c r="E963"/>
  <c r="H963" s="1"/>
  <c r="D963"/>
  <c r="F963" s="1"/>
  <c r="C963"/>
  <c r="G963" s="1"/>
  <c r="E962"/>
  <c r="H962" s="1"/>
  <c r="D962"/>
  <c r="F962" s="1"/>
  <c r="C962"/>
  <c r="G962" s="1"/>
  <c r="E961"/>
  <c r="H961" s="1"/>
  <c r="D961"/>
  <c r="F961" s="1"/>
  <c r="C961"/>
  <c r="G961" s="1"/>
  <c r="E960"/>
  <c r="H960" s="1"/>
  <c r="D960"/>
  <c r="F960" s="1"/>
  <c r="C960"/>
  <c r="G960" s="1"/>
  <c r="E959"/>
  <c r="H959" s="1"/>
  <c r="D959"/>
  <c r="F959" s="1"/>
  <c r="C959"/>
  <c r="G959" s="1"/>
  <c r="E958"/>
  <c r="H958" s="1"/>
  <c r="D958"/>
  <c r="F958" s="1"/>
  <c r="C958"/>
  <c r="G958" s="1"/>
  <c r="E957"/>
  <c r="H957" s="1"/>
  <c r="D957"/>
  <c r="F957" s="1"/>
  <c r="C957"/>
  <c r="G957" s="1"/>
  <c r="E956"/>
  <c r="H956" s="1"/>
  <c r="D956"/>
  <c r="F956" s="1"/>
  <c r="C956"/>
  <c r="G956" s="1"/>
  <c r="E955"/>
  <c r="H955" s="1"/>
  <c r="D955"/>
  <c r="F955" s="1"/>
  <c r="C955"/>
  <c r="G955" s="1"/>
  <c r="E954"/>
  <c r="H954" s="1"/>
  <c r="D954"/>
  <c r="F954" s="1"/>
  <c r="C954"/>
  <c r="G954" s="1"/>
  <c r="E953"/>
  <c r="H953" s="1"/>
  <c r="D953"/>
  <c r="F953" s="1"/>
  <c r="C953"/>
  <c r="G953" s="1"/>
  <c r="E952"/>
  <c r="H952" s="1"/>
  <c r="D952"/>
  <c r="F952" s="1"/>
  <c r="C952"/>
  <c r="G952" s="1"/>
  <c r="E951"/>
  <c r="H951" s="1"/>
  <c r="D951"/>
  <c r="F951" s="1"/>
  <c r="C951"/>
  <c r="G951" s="1"/>
  <c r="E950"/>
  <c r="H950" s="1"/>
  <c r="D950"/>
  <c r="F950" s="1"/>
  <c r="C950"/>
  <c r="G950" s="1"/>
  <c r="E949"/>
  <c r="H949" s="1"/>
  <c r="D949"/>
  <c r="F949" s="1"/>
  <c r="C949"/>
  <c r="G949" s="1"/>
  <c r="E948"/>
  <c r="H948" s="1"/>
  <c r="D948"/>
  <c r="F948" s="1"/>
  <c r="C948"/>
  <c r="G948" s="1"/>
  <c r="E947"/>
  <c r="H947" s="1"/>
  <c r="D947"/>
  <c r="F947" s="1"/>
  <c r="C947"/>
  <c r="G947" s="1"/>
  <c r="E946"/>
  <c r="H946" s="1"/>
  <c r="D946"/>
  <c r="F946" s="1"/>
  <c r="C946"/>
  <c r="G946" s="1"/>
  <c r="E945"/>
  <c r="H945" s="1"/>
  <c r="D945"/>
  <c r="F945" s="1"/>
  <c r="C945"/>
  <c r="G945" s="1"/>
  <c r="E944"/>
  <c r="E1019" s="1"/>
  <c r="H1019" s="1"/>
  <c r="D944"/>
  <c r="D1019" s="1"/>
  <c r="C944"/>
  <c r="C1019" s="1"/>
  <c r="B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938" s="1"/>
  <c r="D857"/>
  <c r="B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853" s="1"/>
  <c r="C1628" s="1"/>
  <c r="D1628" s="1"/>
  <c r="F1628" s="1"/>
  <c r="B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B685"/>
  <c r="D684"/>
  <c r="D852" s="1"/>
  <c r="F852" s="1"/>
  <c r="G852" s="1"/>
  <c r="C684"/>
  <c r="C765" s="1"/>
  <c r="C852" s="1"/>
  <c r="C937" s="1"/>
  <c r="D683"/>
  <c r="E683" s="1"/>
  <c r="C683"/>
  <c r="C764" s="1"/>
  <c r="D682"/>
  <c r="D850" s="1"/>
  <c r="F850" s="1"/>
  <c r="G850" s="1"/>
  <c r="C682"/>
  <c r="C763" s="1"/>
  <c r="C850" s="1"/>
  <c r="C935" s="1"/>
  <c r="D681"/>
  <c r="E681" s="1"/>
  <c r="C681"/>
  <c r="C762" s="1"/>
  <c r="D680"/>
  <c r="D848" s="1"/>
  <c r="F848" s="1"/>
  <c r="G848" s="1"/>
  <c r="C680"/>
  <c r="C761" s="1"/>
  <c r="C848" s="1"/>
  <c r="C933" s="1"/>
  <c r="D679"/>
  <c r="E679" s="1"/>
  <c r="C679"/>
  <c r="C760" s="1"/>
  <c r="D678"/>
  <c r="D846" s="1"/>
  <c r="F846" s="1"/>
  <c r="G846" s="1"/>
  <c r="C678"/>
  <c r="C759" s="1"/>
  <c r="C846" s="1"/>
  <c r="C931" s="1"/>
  <c r="D677"/>
  <c r="E677" s="1"/>
  <c r="C677"/>
  <c r="C758" s="1"/>
  <c r="D676"/>
  <c r="D844" s="1"/>
  <c r="F844" s="1"/>
  <c r="G844" s="1"/>
  <c r="C676"/>
  <c r="C757" s="1"/>
  <c r="C844" s="1"/>
  <c r="C929" s="1"/>
  <c r="D675"/>
  <c r="E675" s="1"/>
  <c r="C675"/>
  <c r="C756" s="1"/>
  <c r="D674"/>
  <c r="D842" s="1"/>
  <c r="F842" s="1"/>
  <c r="G842" s="1"/>
  <c r="C674"/>
  <c r="C755" s="1"/>
  <c r="C842" s="1"/>
  <c r="C927" s="1"/>
  <c r="D673"/>
  <c r="E673" s="1"/>
  <c r="C673"/>
  <c r="C754" s="1"/>
  <c r="D672"/>
  <c r="D840" s="1"/>
  <c r="F840" s="1"/>
  <c r="G840" s="1"/>
  <c r="C672"/>
  <c r="C753" s="1"/>
  <c r="C840" s="1"/>
  <c r="C925" s="1"/>
  <c r="D671"/>
  <c r="E671" s="1"/>
  <c r="C671"/>
  <c r="C752" s="1"/>
  <c r="D670"/>
  <c r="D838" s="1"/>
  <c r="F838" s="1"/>
  <c r="G838" s="1"/>
  <c r="C670"/>
  <c r="C751" s="1"/>
  <c r="C838" s="1"/>
  <c r="C923" s="1"/>
  <c r="D669"/>
  <c r="E669" s="1"/>
  <c r="C669"/>
  <c r="C750" s="1"/>
  <c r="D668"/>
  <c r="D836" s="1"/>
  <c r="F836" s="1"/>
  <c r="G836" s="1"/>
  <c r="C668"/>
  <c r="C749" s="1"/>
  <c r="C836" s="1"/>
  <c r="C921" s="1"/>
  <c r="D667"/>
  <c r="E667" s="1"/>
  <c r="C667"/>
  <c r="C748" s="1"/>
  <c r="D666"/>
  <c r="D834" s="1"/>
  <c r="F834" s="1"/>
  <c r="G834" s="1"/>
  <c r="C666"/>
  <c r="C747" s="1"/>
  <c r="C834" s="1"/>
  <c r="C919" s="1"/>
  <c r="D665"/>
  <c r="E665" s="1"/>
  <c r="C665"/>
  <c r="C746" s="1"/>
  <c r="D664"/>
  <c r="D832" s="1"/>
  <c r="F832" s="1"/>
  <c r="G832" s="1"/>
  <c r="C664"/>
  <c r="C745" s="1"/>
  <c r="C832" s="1"/>
  <c r="C917" s="1"/>
  <c r="D663"/>
  <c r="E663" s="1"/>
  <c r="C663"/>
  <c r="C744" s="1"/>
  <c r="D662"/>
  <c r="D830" s="1"/>
  <c r="F830" s="1"/>
  <c r="G830" s="1"/>
  <c r="C662"/>
  <c r="C743" s="1"/>
  <c r="C830" s="1"/>
  <c r="C915" s="1"/>
  <c r="D661"/>
  <c r="E661" s="1"/>
  <c r="C661"/>
  <c r="C742" s="1"/>
  <c r="D660"/>
  <c r="D828" s="1"/>
  <c r="F828" s="1"/>
  <c r="G828" s="1"/>
  <c r="C660"/>
  <c r="C741" s="1"/>
  <c r="C828" s="1"/>
  <c r="C913" s="1"/>
  <c r="D659"/>
  <c r="E659" s="1"/>
  <c r="C659"/>
  <c r="C740" s="1"/>
  <c r="D658"/>
  <c r="D826" s="1"/>
  <c r="F826" s="1"/>
  <c r="G826" s="1"/>
  <c r="C658"/>
  <c r="C739" s="1"/>
  <c r="C826" s="1"/>
  <c r="C911" s="1"/>
  <c r="D657"/>
  <c r="E657" s="1"/>
  <c r="C657"/>
  <c r="C738" s="1"/>
  <c r="D656"/>
  <c r="D824" s="1"/>
  <c r="F824" s="1"/>
  <c r="G824" s="1"/>
  <c r="C656"/>
  <c r="C737" s="1"/>
  <c r="C824" s="1"/>
  <c r="C909" s="1"/>
  <c r="E909" s="1"/>
  <c r="C1403" s="1"/>
  <c r="D655"/>
  <c r="E655" s="1"/>
  <c r="C655"/>
  <c r="C736" s="1"/>
  <c r="D654"/>
  <c r="D822" s="1"/>
  <c r="F822" s="1"/>
  <c r="G822" s="1"/>
  <c r="C654"/>
  <c r="C735" s="1"/>
  <c r="C822" s="1"/>
  <c r="C907" s="1"/>
  <c r="E907" s="1"/>
  <c r="C1401" s="1"/>
  <c r="D653"/>
  <c r="E653" s="1"/>
  <c r="C653"/>
  <c r="C734" s="1"/>
  <c r="D652"/>
  <c r="D820" s="1"/>
  <c r="F820" s="1"/>
  <c r="G820" s="1"/>
  <c r="C652"/>
  <c r="C733" s="1"/>
  <c r="C820" s="1"/>
  <c r="C905" s="1"/>
  <c r="E905" s="1"/>
  <c r="C1399" s="1"/>
  <c r="D651"/>
  <c r="E651" s="1"/>
  <c r="C651"/>
  <c r="C732" s="1"/>
  <c r="D650"/>
  <c r="D818" s="1"/>
  <c r="F818" s="1"/>
  <c r="G818" s="1"/>
  <c r="C650"/>
  <c r="C731" s="1"/>
  <c r="C818" s="1"/>
  <c r="C903" s="1"/>
  <c r="D649"/>
  <c r="E649" s="1"/>
  <c r="C649"/>
  <c r="C730" s="1"/>
  <c r="D648"/>
  <c r="D816" s="1"/>
  <c r="F816" s="1"/>
  <c r="G816" s="1"/>
  <c r="C648"/>
  <c r="C729" s="1"/>
  <c r="C816" s="1"/>
  <c r="C901" s="1"/>
  <c r="D647"/>
  <c r="E647" s="1"/>
  <c r="C647"/>
  <c r="C728" s="1"/>
  <c r="D646"/>
  <c r="D814" s="1"/>
  <c r="F814" s="1"/>
  <c r="G814" s="1"/>
  <c r="C646"/>
  <c r="C727" s="1"/>
  <c r="C814" s="1"/>
  <c r="C899" s="1"/>
  <c r="E899" s="1"/>
  <c r="C1393" s="1"/>
  <c r="D645"/>
  <c r="E645" s="1"/>
  <c r="C645"/>
  <c r="C726" s="1"/>
  <c r="D644"/>
  <c r="D812" s="1"/>
  <c r="F812" s="1"/>
  <c r="G812" s="1"/>
  <c r="C644"/>
  <c r="C725" s="1"/>
  <c r="C812" s="1"/>
  <c r="C897" s="1"/>
  <c r="D643"/>
  <c r="E643" s="1"/>
  <c r="C643"/>
  <c r="C724" s="1"/>
  <c r="D642"/>
  <c r="D810" s="1"/>
  <c r="F810" s="1"/>
  <c r="G810" s="1"/>
  <c r="C642"/>
  <c r="C723" s="1"/>
  <c r="C810" s="1"/>
  <c r="C895" s="1"/>
  <c r="D641"/>
  <c r="E641" s="1"/>
  <c r="C641"/>
  <c r="C722" s="1"/>
  <c r="D640"/>
  <c r="D808" s="1"/>
  <c r="F808" s="1"/>
  <c r="G808" s="1"/>
  <c r="C640"/>
  <c r="C721" s="1"/>
  <c r="C808" s="1"/>
  <c r="C893" s="1"/>
  <c r="D639"/>
  <c r="E639" s="1"/>
  <c r="C639"/>
  <c r="C720" s="1"/>
  <c r="D638"/>
  <c r="D806" s="1"/>
  <c r="F806" s="1"/>
  <c r="G806" s="1"/>
  <c r="C638"/>
  <c r="C719" s="1"/>
  <c r="C806" s="1"/>
  <c r="C891" s="1"/>
  <c r="D637"/>
  <c r="E637" s="1"/>
  <c r="C637"/>
  <c r="C718" s="1"/>
  <c r="D636"/>
  <c r="D804" s="1"/>
  <c r="F804" s="1"/>
  <c r="G804" s="1"/>
  <c r="C636"/>
  <c r="C717" s="1"/>
  <c r="C804" s="1"/>
  <c r="C889" s="1"/>
  <c r="D635"/>
  <c r="E635" s="1"/>
  <c r="C635"/>
  <c r="C716" s="1"/>
  <c r="D634"/>
  <c r="D802" s="1"/>
  <c r="F802" s="1"/>
  <c r="G802" s="1"/>
  <c r="C634"/>
  <c r="C715" s="1"/>
  <c r="C802" s="1"/>
  <c r="C887" s="1"/>
  <c r="D633"/>
  <c r="E633" s="1"/>
  <c r="C633"/>
  <c r="C714" s="1"/>
  <c r="D632"/>
  <c r="D800" s="1"/>
  <c r="F800" s="1"/>
  <c r="G800" s="1"/>
  <c r="C632"/>
  <c r="C713" s="1"/>
  <c r="C800" s="1"/>
  <c r="C885" s="1"/>
  <c r="D631"/>
  <c r="E631" s="1"/>
  <c r="C631"/>
  <c r="C712" s="1"/>
  <c r="D630"/>
  <c r="D798" s="1"/>
  <c r="F798" s="1"/>
  <c r="G798" s="1"/>
  <c r="C630"/>
  <c r="C711" s="1"/>
  <c r="C798" s="1"/>
  <c r="C883" s="1"/>
  <c r="D629"/>
  <c r="E629" s="1"/>
  <c r="C629"/>
  <c r="C710" s="1"/>
  <c r="D628"/>
  <c r="D796" s="1"/>
  <c r="F796" s="1"/>
  <c r="G796" s="1"/>
  <c r="C628"/>
  <c r="C709" s="1"/>
  <c r="C796" s="1"/>
  <c r="C881" s="1"/>
  <c r="D627"/>
  <c r="E627" s="1"/>
  <c r="C627"/>
  <c r="C708" s="1"/>
  <c r="D626"/>
  <c r="D794" s="1"/>
  <c r="F794" s="1"/>
  <c r="G794" s="1"/>
  <c r="C626"/>
  <c r="C707" s="1"/>
  <c r="C794" s="1"/>
  <c r="C879" s="1"/>
  <c r="D625"/>
  <c r="E625" s="1"/>
  <c r="C625"/>
  <c r="C706" s="1"/>
  <c r="D624"/>
  <c r="D792" s="1"/>
  <c r="F792" s="1"/>
  <c r="G792" s="1"/>
  <c r="C624"/>
  <c r="C705" s="1"/>
  <c r="C792" s="1"/>
  <c r="C877" s="1"/>
  <c r="D623"/>
  <c r="E623" s="1"/>
  <c r="C623"/>
  <c r="C704" s="1"/>
  <c r="D622"/>
  <c r="D790" s="1"/>
  <c r="F790" s="1"/>
  <c r="G790" s="1"/>
  <c r="C622"/>
  <c r="C703" s="1"/>
  <c r="C790" s="1"/>
  <c r="C875" s="1"/>
  <c r="D621"/>
  <c r="E621" s="1"/>
  <c r="C621"/>
  <c r="C702" s="1"/>
  <c r="D620"/>
  <c r="D788" s="1"/>
  <c r="F788" s="1"/>
  <c r="G788" s="1"/>
  <c r="C620"/>
  <c r="C701" s="1"/>
  <c r="C788" s="1"/>
  <c r="C873" s="1"/>
  <c r="D619"/>
  <c r="E619" s="1"/>
  <c r="C619"/>
  <c r="C700" s="1"/>
  <c r="D618"/>
  <c r="D786" s="1"/>
  <c r="F786" s="1"/>
  <c r="G786" s="1"/>
  <c r="C618"/>
  <c r="C699" s="1"/>
  <c r="C786" s="1"/>
  <c r="C871" s="1"/>
  <c r="D617"/>
  <c r="E617" s="1"/>
  <c r="C617"/>
  <c r="C698" s="1"/>
  <c r="D616"/>
  <c r="D784" s="1"/>
  <c r="F784" s="1"/>
  <c r="G784" s="1"/>
  <c r="C616"/>
  <c r="C697" s="1"/>
  <c r="C784" s="1"/>
  <c r="C869" s="1"/>
  <c r="D615"/>
  <c r="E615" s="1"/>
  <c r="C615"/>
  <c r="C696" s="1"/>
  <c r="D614"/>
  <c r="D782" s="1"/>
  <c r="F782" s="1"/>
  <c r="G782" s="1"/>
  <c r="C614"/>
  <c r="C695" s="1"/>
  <c r="C782" s="1"/>
  <c r="C867" s="1"/>
  <c r="D613"/>
  <c r="E613" s="1"/>
  <c r="C613"/>
  <c r="C694" s="1"/>
  <c r="D612"/>
  <c r="D780" s="1"/>
  <c r="F780" s="1"/>
  <c r="G780" s="1"/>
  <c r="C612"/>
  <c r="C693" s="1"/>
  <c r="C780" s="1"/>
  <c r="C865" s="1"/>
  <c r="D611"/>
  <c r="E611" s="1"/>
  <c r="C611"/>
  <c r="C692" s="1"/>
  <c r="D610"/>
  <c r="D778" s="1"/>
  <c r="C610"/>
  <c r="C691" s="1"/>
  <c r="D602"/>
  <c r="E602" s="1"/>
  <c r="D601"/>
  <c r="E601" s="1"/>
  <c r="D600"/>
  <c r="B771" s="1"/>
  <c r="B594"/>
  <c r="A594"/>
  <c r="D593"/>
  <c r="E593" s="1"/>
  <c r="C593"/>
  <c r="D592"/>
  <c r="E592" s="1"/>
  <c r="C592"/>
  <c r="D591"/>
  <c r="C591"/>
  <c r="E591" s="1"/>
  <c r="D590"/>
  <c r="E590" s="1"/>
  <c r="C590"/>
  <c r="D589"/>
  <c r="E589" s="1"/>
  <c r="C589"/>
  <c r="D588"/>
  <c r="E588" s="1"/>
  <c r="C588"/>
  <c r="D587"/>
  <c r="C587"/>
  <c r="E587" s="1"/>
  <c r="D586"/>
  <c r="E586" s="1"/>
  <c r="C586"/>
  <c r="D585"/>
  <c r="E585" s="1"/>
  <c r="C585"/>
  <c r="D584"/>
  <c r="E584" s="1"/>
  <c r="C584"/>
  <c r="D583"/>
  <c r="E583" s="1"/>
  <c r="C583"/>
  <c r="D582"/>
  <c r="E582" s="1"/>
  <c r="C582"/>
  <c r="D581"/>
  <c r="E581" s="1"/>
  <c r="C581"/>
  <c r="D580"/>
  <c r="E580" s="1"/>
  <c r="C580"/>
  <c r="D579"/>
  <c r="E579" s="1"/>
  <c r="C579"/>
  <c r="D578"/>
  <c r="E578" s="1"/>
  <c r="C578"/>
  <c r="D577"/>
  <c r="E577" s="1"/>
  <c r="C577"/>
  <c r="D576"/>
  <c r="C576"/>
  <c r="E576" s="1"/>
  <c r="D575"/>
  <c r="E575" s="1"/>
  <c r="C575"/>
  <c r="D574"/>
  <c r="E574" s="1"/>
  <c r="C574"/>
  <c r="D573"/>
  <c r="E573" s="1"/>
  <c r="C573"/>
  <c r="D572"/>
  <c r="E572" s="1"/>
  <c r="C572"/>
  <c r="D571"/>
  <c r="E571" s="1"/>
  <c r="C571"/>
  <c r="D570"/>
  <c r="E570" s="1"/>
  <c r="C570"/>
  <c r="D569"/>
  <c r="E569" s="1"/>
  <c r="C569"/>
  <c r="D568"/>
  <c r="E568" s="1"/>
  <c r="C568"/>
  <c r="D567"/>
  <c r="E567" s="1"/>
  <c r="C567"/>
  <c r="D566"/>
  <c r="E566" s="1"/>
  <c r="C566"/>
  <c r="D565"/>
  <c r="E565" s="1"/>
  <c r="C565"/>
  <c r="D564"/>
  <c r="E564" s="1"/>
  <c r="C564"/>
  <c r="D563"/>
  <c r="E563" s="1"/>
  <c r="C563"/>
  <c r="D562"/>
  <c r="E562" s="1"/>
  <c r="C562"/>
  <c r="D561"/>
  <c r="E561" s="1"/>
  <c r="C561"/>
  <c r="D560"/>
  <c r="E560" s="1"/>
  <c r="C560"/>
  <c r="D559"/>
  <c r="E559" s="1"/>
  <c r="C559"/>
  <c r="D558"/>
  <c r="E558" s="1"/>
  <c r="C558"/>
  <c r="D557"/>
  <c r="E557" s="1"/>
  <c r="C557"/>
  <c r="D556"/>
  <c r="E556" s="1"/>
  <c r="C556"/>
  <c r="D555"/>
  <c r="E555" s="1"/>
  <c r="C555"/>
  <c r="D554"/>
  <c r="E554" s="1"/>
  <c r="C554"/>
  <c r="D553"/>
  <c r="E553" s="1"/>
  <c r="C553"/>
  <c r="D552"/>
  <c r="E552" s="1"/>
  <c r="C552"/>
  <c r="D551"/>
  <c r="E551" s="1"/>
  <c r="C551"/>
  <c r="D550"/>
  <c r="E550" s="1"/>
  <c r="C550"/>
  <c r="D549"/>
  <c r="E549" s="1"/>
  <c r="C549"/>
  <c r="D548"/>
  <c r="E548" s="1"/>
  <c r="C548"/>
  <c r="D547"/>
  <c r="E547" s="1"/>
  <c r="C547"/>
  <c r="D546"/>
  <c r="E546" s="1"/>
  <c r="C546"/>
  <c r="D545"/>
  <c r="E545" s="1"/>
  <c r="C545"/>
  <c r="D544"/>
  <c r="E544" s="1"/>
  <c r="C544"/>
  <c r="D543"/>
  <c r="E543" s="1"/>
  <c r="C543"/>
  <c r="D542"/>
  <c r="E542" s="1"/>
  <c r="C542"/>
  <c r="D541"/>
  <c r="E541" s="1"/>
  <c r="C541"/>
  <c r="D540"/>
  <c r="E540" s="1"/>
  <c r="C540"/>
  <c r="D539"/>
  <c r="E539" s="1"/>
  <c r="C539"/>
  <c r="D538"/>
  <c r="E538" s="1"/>
  <c r="C538"/>
  <c r="D537"/>
  <c r="E537" s="1"/>
  <c r="C537"/>
  <c r="D536"/>
  <c r="E536" s="1"/>
  <c r="C536"/>
  <c r="D535"/>
  <c r="E535" s="1"/>
  <c r="C535"/>
  <c r="D534"/>
  <c r="E534" s="1"/>
  <c r="C534"/>
  <c r="D533"/>
  <c r="E533" s="1"/>
  <c r="C533"/>
  <c r="D532"/>
  <c r="E532" s="1"/>
  <c r="C532"/>
  <c r="D531"/>
  <c r="E531" s="1"/>
  <c r="C531"/>
  <c r="D530"/>
  <c r="E530" s="1"/>
  <c r="C530"/>
  <c r="D529"/>
  <c r="E529" s="1"/>
  <c r="C529"/>
  <c r="D528"/>
  <c r="E528" s="1"/>
  <c r="C528"/>
  <c r="D527"/>
  <c r="E527" s="1"/>
  <c r="C527"/>
  <c r="D526"/>
  <c r="E526" s="1"/>
  <c r="C526"/>
  <c r="D525"/>
  <c r="E525" s="1"/>
  <c r="C525"/>
  <c r="D524"/>
  <c r="E524" s="1"/>
  <c r="C524"/>
  <c r="D523"/>
  <c r="E523" s="1"/>
  <c r="C523"/>
  <c r="D522"/>
  <c r="E522" s="1"/>
  <c r="C522"/>
  <c r="D521"/>
  <c r="E521" s="1"/>
  <c r="C521"/>
  <c r="D520"/>
  <c r="E520" s="1"/>
  <c r="C520"/>
  <c r="D519"/>
  <c r="D594" s="1"/>
  <c r="C519"/>
  <c r="C594" s="1"/>
  <c r="A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B434"/>
  <c r="A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434" s="1"/>
  <c r="D354"/>
  <c r="D514" s="1"/>
  <c r="B354"/>
  <c r="A354"/>
  <c r="D353"/>
  <c r="D513" s="1"/>
  <c r="C353"/>
  <c r="G353" s="1"/>
  <c r="D352"/>
  <c r="D512" s="1"/>
  <c r="C352"/>
  <c r="D351"/>
  <c r="D511" s="1"/>
  <c r="C351"/>
  <c r="G351" s="1"/>
  <c r="D350"/>
  <c r="D510" s="1"/>
  <c r="C350"/>
  <c r="D349"/>
  <c r="D509" s="1"/>
  <c r="C349"/>
  <c r="G349" s="1"/>
  <c r="D348"/>
  <c r="D508" s="1"/>
  <c r="C348"/>
  <c r="D347"/>
  <c r="D507" s="1"/>
  <c r="C347"/>
  <c r="G347" s="1"/>
  <c r="D346"/>
  <c r="D506" s="1"/>
  <c r="C346"/>
  <c r="D345"/>
  <c r="D505" s="1"/>
  <c r="C345"/>
  <c r="G345" s="1"/>
  <c r="D344"/>
  <c r="D504" s="1"/>
  <c r="C344"/>
  <c r="D343"/>
  <c r="D503" s="1"/>
  <c r="C343"/>
  <c r="G343" s="1"/>
  <c r="D342"/>
  <c r="D502" s="1"/>
  <c r="C342"/>
  <c r="D341"/>
  <c r="D501" s="1"/>
  <c r="C341"/>
  <c r="G341" s="1"/>
  <c r="D340"/>
  <c r="D500" s="1"/>
  <c r="C340"/>
  <c r="D339"/>
  <c r="D499" s="1"/>
  <c r="C339"/>
  <c r="G339" s="1"/>
  <c r="D338"/>
  <c r="D498" s="1"/>
  <c r="C338"/>
  <c r="D337"/>
  <c r="D497" s="1"/>
  <c r="C337"/>
  <c r="G337" s="1"/>
  <c r="D336"/>
  <c r="D496" s="1"/>
  <c r="C336"/>
  <c r="D335"/>
  <c r="D495" s="1"/>
  <c r="C335"/>
  <c r="G335" s="1"/>
  <c r="D334"/>
  <c r="D494" s="1"/>
  <c r="C334"/>
  <c r="D333"/>
  <c r="D493" s="1"/>
  <c r="C333"/>
  <c r="G333" s="1"/>
  <c r="D332"/>
  <c r="D492" s="1"/>
  <c r="C332"/>
  <c r="D331"/>
  <c r="D491" s="1"/>
  <c r="C331"/>
  <c r="G331" s="1"/>
  <c r="D330"/>
  <c r="D490" s="1"/>
  <c r="C330"/>
  <c r="D329"/>
  <c r="D489" s="1"/>
  <c r="C329"/>
  <c r="G329" s="1"/>
  <c r="D328"/>
  <c r="D488" s="1"/>
  <c r="C328"/>
  <c r="D327"/>
  <c r="D487" s="1"/>
  <c r="C327"/>
  <c r="G327" s="1"/>
  <c r="D326"/>
  <c r="D486" s="1"/>
  <c r="C326"/>
  <c r="D325"/>
  <c r="D485" s="1"/>
  <c r="C325"/>
  <c r="G325" s="1"/>
  <c r="D324"/>
  <c r="D484" s="1"/>
  <c r="C324"/>
  <c r="D323"/>
  <c r="D483" s="1"/>
  <c r="C323"/>
  <c r="G323" s="1"/>
  <c r="D322"/>
  <c r="D482" s="1"/>
  <c r="C322"/>
  <c r="D321"/>
  <c r="D481" s="1"/>
  <c r="C321"/>
  <c r="G321" s="1"/>
  <c r="D320"/>
  <c r="D480" s="1"/>
  <c r="C320"/>
  <c r="D319"/>
  <c r="D479" s="1"/>
  <c r="C319"/>
  <c r="G319" s="1"/>
  <c r="D318"/>
  <c r="D478" s="1"/>
  <c r="C318"/>
  <c r="D317"/>
  <c r="D477" s="1"/>
  <c r="C317"/>
  <c r="G317" s="1"/>
  <c r="D316"/>
  <c r="D476" s="1"/>
  <c r="C316"/>
  <c r="D315"/>
  <c r="D475" s="1"/>
  <c r="C315"/>
  <c r="G315" s="1"/>
  <c r="D314"/>
  <c r="D474" s="1"/>
  <c r="C314"/>
  <c r="D313"/>
  <c r="D473" s="1"/>
  <c r="C313"/>
  <c r="G313" s="1"/>
  <c r="D312"/>
  <c r="D472" s="1"/>
  <c r="C312"/>
  <c r="D311"/>
  <c r="D471" s="1"/>
  <c r="C311"/>
  <c r="G311" s="1"/>
  <c r="D310"/>
  <c r="D470" s="1"/>
  <c r="C310"/>
  <c r="D309"/>
  <c r="D469" s="1"/>
  <c r="C309"/>
  <c r="G309" s="1"/>
  <c r="D308"/>
  <c r="G308" s="1"/>
  <c r="C308"/>
  <c r="D307"/>
  <c r="D467" s="1"/>
  <c r="C307"/>
  <c r="G307" s="1"/>
  <c r="D306"/>
  <c r="G306" s="1"/>
  <c r="C306"/>
  <c r="D305"/>
  <c r="D465" s="1"/>
  <c r="C305"/>
  <c r="G305" s="1"/>
  <c r="D304"/>
  <c r="G304" s="1"/>
  <c r="C304"/>
  <c r="D303"/>
  <c r="D463" s="1"/>
  <c r="C303"/>
  <c r="G303" s="1"/>
  <c r="D302"/>
  <c r="G302" s="1"/>
  <c r="C302"/>
  <c r="D301"/>
  <c r="D461" s="1"/>
  <c r="C301"/>
  <c r="G301" s="1"/>
  <c r="D300"/>
  <c r="G300" s="1"/>
  <c r="C300"/>
  <c r="D299"/>
  <c r="D459" s="1"/>
  <c r="C299"/>
  <c r="G299" s="1"/>
  <c r="D298"/>
  <c r="G298" s="1"/>
  <c r="C298"/>
  <c r="D297"/>
  <c r="D457" s="1"/>
  <c r="C297"/>
  <c r="G297" s="1"/>
  <c r="D296"/>
  <c r="G296" s="1"/>
  <c r="C296"/>
  <c r="D295"/>
  <c r="D455" s="1"/>
  <c r="C295"/>
  <c r="G295" s="1"/>
  <c r="D294"/>
  <c r="G294" s="1"/>
  <c r="C294"/>
  <c r="D293"/>
  <c r="D453" s="1"/>
  <c r="C293"/>
  <c r="G293" s="1"/>
  <c r="D292"/>
  <c r="G292" s="1"/>
  <c r="C292"/>
  <c r="D291"/>
  <c r="D451" s="1"/>
  <c r="C291"/>
  <c r="G291" s="1"/>
  <c r="D290"/>
  <c r="G290" s="1"/>
  <c r="C290"/>
  <c r="D289"/>
  <c r="D449" s="1"/>
  <c r="C289"/>
  <c r="G289" s="1"/>
  <c r="D288"/>
  <c r="G288" s="1"/>
  <c r="C288"/>
  <c r="D287"/>
  <c r="D447" s="1"/>
  <c r="C287"/>
  <c r="G287" s="1"/>
  <c r="D286"/>
  <c r="G286" s="1"/>
  <c r="C286"/>
  <c r="D285"/>
  <c r="D445" s="1"/>
  <c r="C285"/>
  <c r="G285" s="1"/>
  <c r="D284"/>
  <c r="G284" s="1"/>
  <c r="C284"/>
  <c r="D283"/>
  <c r="D443" s="1"/>
  <c r="C283"/>
  <c r="G283" s="1"/>
  <c r="D282"/>
  <c r="G282" s="1"/>
  <c r="C282"/>
  <c r="D281"/>
  <c r="D441" s="1"/>
  <c r="C281"/>
  <c r="G281" s="1"/>
  <c r="D280"/>
  <c r="G280" s="1"/>
  <c r="C280"/>
  <c r="D279"/>
  <c r="D439" s="1"/>
  <c r="C279"/>
  <c r="C354" s="1"/>
  <c r="J274"/>
  <c r="D274"/>
  <c r="D434" s="1"/>
  <c r="B274"/>
  <c r="D273"/>
  <c r="D433" s="1"/>
  <c r="C273"/>
  <c r="G273" s="1"/>
  <c r="D272"/>
  <c r="G272" s="1"/>
  <c r="C272"/>
  <c r="D271"/>
  <c r="D431" s="1"/>
  <c r="C271"/>
  <c r="G271" s="1"/>
  <c r="D270"/>
  <c r="G270" s="1"/>
  <c r="C270"/>
  <c r="D269"/>
  <c r="D429" s="1"/>
  <c r="C269"/>
  <c r="G269" s="1"/>
  <c r="D268"/>
  <c r="G268" s="1"/>
  <c r="C268"/>
  <c r="D267"/>
  <c r="D427" s="1"/>
  <c r="C267"/>
  <c r="G267" s="1"/>
  <c r="D266"/>
  <c r="G266" s="1"/>
  <c r="C266"/>
  <c r="D265"/>
  <c r="D425" s="1"/>
  <c r="C265"/>
  <c r="G265" s="1"/>
  <c r="D264"/>
  <c r="G264" s="1"/>
  <c r="C264"/>
  <c r="D263"/>
  <c r="D423" s="1"/>
  <c r="C263"/>
  <c r="G263" s="1"/>
  <c r="D262"/>
  <c r="G262" s="1"/>
  <c r="C262"/>
  <c r="D261"/>
  <c r="D421" s="1"/>
  <c r="C261"/>
  <c r="G261" s="1"/>
  <c r="D260"/>
  <c r="G260" s="1"/>
  <c r="C260"/>
  <c r="D259"/>
  <c r="D419" s="1"/>
  <c r="C259"/>
  <c r="G259" s="1"/>
  <c r="D258"/>
  <c r="G258" s="1"/>
  <c r="C258"/>
  <c r="D257"/>
  <c r="D417" s="1"/>
  <c r="C257"/>
  <c r="G257" s="1"/>
  <c r="D256"/>
  <c r="G256" s="1"/>
  <c r="C256"/>
  <c r="D255"/>
  <c r="D415" s="1"/>
  <c r="C255"/>
  <c r="G255" s="1"/>
  <c r="D254"/>
  <c r="G254" s="1"/>
  <c r="C254"/>
  <c r="D253"/>
  <c r="D413" s="1"/>
  <c r="C253"/>
  <c r="G253" s="1"/>
  <c r="D252"/>
  <c r="G252" s="1"/>
  <c r="C252"/>
  <c r="D251"/>
  <c r="D411" s="1"/>
  <c r="C251"/>
  <c r="G251" s="1"/>
  <c r="D250"/>
  <c r="G250" s="1"/>
  <c r="C250"/>
  <c r="D249"/>
  <c r="D409" s="1"/>
  <c r="C249"/>
  <c r="G249" s="1"/>
  <c r="D248"/>
  <c r="G248" s="1"/>
  <c r="C248"/>
  <c r="D247"/>
  <c r="D407" s="1"/>
  <c r="C247"/>
  <c r="G247" s="1"/>
  <c r="D246"/>
  <c r="G246" s="1"/>
  <c r="C246"/>
  <c r="D245"/>
  <c r="D405" s="1"/>
  <c r="C245"/>
  <c r="G245" s="1"/>
  <c r="D244"/>
  <c r="G244" s="1"/>
  <c r="C244"/>
  <c r="D243"/>
  <c r="D403" s="1"/>
  <c r="C243"/>
  <c r="G243" s="1"/>
  <c r="D242"/>
  <c r="G242" s="1"/>
  <c r="C242"/>
  <c r="D241"/>
  <c r="D401" s="1"/>
  <c r="C241"/>
  <c r="G241" s="1"/>
  <c r="D240"/>
  <c r="G240" s="1"/>
  <c r="C240"/>
  <c r="D239"/>
  <c r="D399" s="1"/>
  <c r="C239"/>
  <c r="G239" s="1"/>
  <c r="D238"/>
  <c r="G238" s="1"/>
  <c r="C238"/>
  <c r="D237"/>
  <c r="D397" s="1"/>
  <c r="C237"/>
  <c r="G237" s="1"/>
  <c r="D236"/>
  <c r="G236" s="1"/>
  <c r="C236"/>
  <c r="D235"/>
  <c r="D395" s="1"/>
  <c r="C235"/>
  <c r="G235" s="1"/>
  <c r="D234"/>
  <c r="G234" s="1"/>
  <c r="C234"/>
  <c r="D233"/>
  <c r="D393" s="1"/>
  <c r="C233"/>
  <c r="G233" s="1"/>
  <c r="D232"/>
  <c r="G232" s="1"/>
  <c r="C232"/>
  <c r="D231"/>
  <c r="D391" s="1"/>
  <c r="C231"/>
  <c r="G231" s="1"/>
  <c r="D230"/>
  <c r="G230" s="1"/>
  <c r="C230"/>
  <c r="D229"/>
  <c r="D389" s="1"/>
  <c r="C229"/>
  <c r="G229" s="1"/>
  <c r="D228"/>
  <c r="G228" s="1"/>
  <c r="C228"/>
  <c r="D227"/>
  <c r="D387" s="1"/>
  <c r="C227"/>
  <c r="G227" s="1"/>
  <c r="D226"/>
  <c r="G226" s="1"/>
  <c r="C226"/>
  <c r="D225"/>
  <c r="D385" s="1"/>
  <c r="C225"/>
  <c r="G225" s="1"/>
  <c r="D224"/>
  <c r="G224" s="1"/>
  <c r="C224"/>
  <c r="D223"/>
  <c r="D383" s="1"/>
  <c r="C223"/>
  <c r="G223" s="1"/>
  <c r="D222"/>
  <c r="G222" s="1"/>
  <c r="C222"/>
  <c r="D221"/>
  <c r="D381" s="1"/>
  <c r="C221"/>
  <c r="G221" s="1"/>
  <c r="D220"/>
  <c r="G220" s="1"/>
  <c r="C220"/>
  <c r="D219"/>
  <c r="D379" s="1"/>
  <c r="C219"/>
  <c r="G219" s="1"/>
  <c r="D218"/>
  <c r="G218" s="1"/>
  <c r="C218"/>
  <c r="D217"/>
  <c r="D377" s="1"/>
  <c r="C217"/>
  <c r="G217" s="1"/>
  <c r="D216"/>
  <c r="G216" s="1"/>
  <c r="C216"/>
  <c r="D215"/>
  <c r="D375" s="1"/>
  <c r="C215"/>
  <c r="G215" s="1"/>
  <c r="D214"/>
  <c r="G214" s="1"/>
  <c r="C214"/>
  <c r="D213"/>
  <c r="D373" s="1"/>
  <c r="C213"/>
  <c r="G213" s="1"/>
  <c r="D212"/>
  <c r="G212" s="1"/>
  <c r="C212"/>
  <c r="D211"/>
  <c r="D371" s="1"/>
  <c r="C211"/>
  <c r="G211" s="1"/>
  <c r="D210"/>
  <c r="G210" s="1"/>
  <c r="C210"/>
  <c r="D209"/>
  <c r="D369" s="1"/>
  <c r="C209"/>
  <c r="G209" s="1"/>
  <c r="D208"/>
  <c r="G208" s="1"/>
  <c r="C208"/>
  <c r="D207"/>
  <c r="D367" s="1"/>
  <c r="C207"/>
  <c r="G207" s="1"/>
  <c r="D206"/>
  <c r="G206" s="1"/>
  <c r="C206"/>
  <c r="D205"/>
  <c r="D365" s="1"/>
  <c r="C205"/>
  <c r="G205" s="1"/>
  <c r="D204"/>
  <c r="G204" s="1"/>
  <c r="C204"/>
  <c r="D203"/>
  <c r="D363" s="1"/>
  <c r="C203"/>
  <c r="G203" s="1"/>
  <c r="D202"/>
  <c r="G202" s="1"/>
  <c r="C202"/>
  <c r="D201"/>
  <c r="D361" s="1"/>
  <c r="C201"/>
  <c r="G201" s="1"/>
  <c r="D200"/>
  <c r="G200" s="1"/>
  <c r="C200"/>
  <c r="D199"/>
  <c r="D359" s="1"/>
  <c r="C199"/>
  <c r="C274" s="1"/>
  <c r="B194"/>
  <c r="B514" s="1"/>
  <c r="D193"/>
  <c r="C193"/>
  <c r="E193" s="1"/>
  <c r="F193" s="1"/>
  <c r="D192"/>
  <c r="C192"/>
  <c r="E192" s="1"/>
  <c r="F192" s="1"/>
  <c r="D191"/>
  <c r="C191"/>
  <c r="E191" s="1"/>
  <c r="F191" s="1"/>
  <c r="D190"/>
  <c r="C190"/>
  <c r="E190" s="1"/>
  <c r="F190" s="1"/>
  <c r="D189"/>
  <c r="C189"/>
  <c r="E189" s="1"/>
  <c r="F189" s="1"/>
  <c r="D188"/>
  <c r="C188"/>
  <c r="E188" s="1"/>
  <c r="F188" s="1"/>
  <c r="D187"/>
  <c r="C187"/>
  <c r="E187" s="1"/>
  <c r="F187" s="1"/>
  <c r="D186"/>
  <c r="C186"/>
  <c r="E186" s="1"/>
  <c r="F186" s="1"/>
  <c r="D185"/>
  <c r="C185"/>
  <c r="E185" s="1"/>
  <c r="F185" s="1"/>
  <c r="D184"/>
  <c r="C184"/>
  <c r="E184" s="1"/>
  <c r="F184" s="1"/>
  <c r="D183"/>
  <c r="C183"/>
  <c r="E183" s="1"/>
  <c r="F183" s="1"/>
  <c r="D182"/>
  <c r="C182"/>
  <c r="E182" s="1"/>
  <c r="F182" s="1"/>
  <c r="D181"/>
  <c r="C181"/>
  <c r="E181" s="1"/>
  <c r="F181" s="1"/>
  <c r="D180"/>
  <c r="C180"/>
  <c r="E180" s="1"/>
  <c r="F180" s="1"/>
  <c r="D179"/>
  <c r="C179"/>
  <c r="E179" s="1"/>
  <c r="F179" s="1"/>
  <c r="D178"/>
  <c r="C178"/>
  <c r="E178" s="1"/>
  <c r="F178" s="1"/>
  <c r="D177"/>
  <c r="C177"/>
  <c r="E177" s="1"/>
  <c r="F177" s="1"/>
  <c r="D176"/>
  <c r="C176"/>
  <c r="E176" s="1"/>
  <c r="F176" s="1"/>
  <c r="D175"/>
  <c r="C175"/>
  <c r="E175" s="1"/>
  <c r="F175" s="1"/>
  <c r="D174"/>
  <c r="C174"/>
  <c r="E174" s="1"/>
  <c r="F174" s="1"/>
  <c r="D173"/>
  <c r="C173"/>
  <c r="E173" s="1"/>
  <c r="F173" s="1"/>
  <c r="D172"/>
  <c r="C172"/>
  <c r="E172" s="1"/>
  <c r="F172" s="1"/>
  <c r="D171"/>
  <c r="C171"/>
  <c r="E171" s="1"/>
  <c r="F171" s="1"/>
  <c r="D170"/>
  <c r="C170"/>
  <c r="E170" s="1"/>
  <c r="F170" s="1"/>
  <c r="D169"/>
  <c r="C169"/>
  <c r="E169" s="1"/>
  <c r="F169" s="1"/>
  <c r="D168"/>
  <c r="C168"/>
  <c r="E168" s="1"/>
  <c r="F168" s="1"/>
  <c r="D167"/>
  <c r="C167"/>
  <c r="E167" s="1"/>
  <c r="F167" s="1"/>
  <c r="D166"/>
  <c r="C166"/>
  <c r="E166" s="1"/>
  <c r="F166" s="1"/>
  <c r="D165"/>
  <c r="C165"/>
  <c r="E165" s="1"/>
  <c r="F165" s="1"/>
  <c r="D164"/>
  <c r="C164"/>
  <c r="E164" s="1"/>
  <c r="F164" s="1"/>
  <c r="D163"/>
  <c r="C163"/>
  <c r="E163" s="1"/>
  <c r="F163" s="1"/>
  <c r="D162"/>
  <c r="C162"/>
  <c r="E162" s="1"/>
  <c r="F162" s="1"/>
  <c r="D161"/>
  <c r="C161"/>
  <c r="E161" s="1"/>
  <c r="F161" s="1"/>
  <c r="D160"/>
  <c r="C160"/>
  <c r="E160" s="1"/>
  <c r="F160" s="1"/>
  <c r="D159"/>
  <c r="C159"/>
  <c r="E159" s="1"/>
  <c r="F159" s="1"/>
  <c r="D158"/>
  <c r="C158"/>
  <c r="E158" s="1"/>
  <c r="F158" s="1"/>
  <c r="D157"/>
  <c r="C157"/>
  <c r="E157" s="1"/>
  <c r="F157" s="1"/>
  <c r="D156"/>
  <c r="C156"/>
  <c r="E156" s="1"/>
  <c r="F156" s="1"/>
  <c r="D155"/>
  <c r="C155"/>
  <c r="E155" s="1"/>
  <c r="F155" s="1"/>
  <c r="D154"/>
  <c r="C154"/>
  <c r="E154" s="1"/>
  <c r="F154" s="1"/>
  <c r="D153"/>
  <c r="C153"/>
  <c r="E153" s="1"/>
  <c r="F153" s="1"/>
  <c r="D152"/>
  <c r="C152"/>
  <c r="E152" s="1"/>
  <c r="F152" s="1"/>
  <c r="D151"/>
  <c r="C151"/>
  <c r="E151" s="1"/>
  <c r="F151" s="1"/>
  <c r="D150"/>
  <c r="C150"/>
  <c r="E150" s="1"/>
  <c r="F150" s="1"/>
  <c r="D149"/>
  <c r="C149"/>
  <c r="E149" s="1"/>
  <c r="F149" s="1"/>
  <c r="D148"/>
  <c r="C148"/>
  <c r="E148" s="1"/>
  <c r="F148" s="1"/>
  <c r="D147"/>
  <c r="C147"/>
  <c r="E147" s="1"/>
  <c r="F147" s="1"/>
  <c r="D146"/>
  <c r="C146"/>
  <c r="E146" s="1"/>
  <c r="F146" s="1"/>
  <c r="D145"/>
  <c r="C145"/>
  <c r="E145" s="1"/>
  <c r="F145" s="1"/>
  <c r="D144"/>
  <c r="C144"/>
  <c r="E144" s="1"/>
  <c r="F144" s="1"/>
  <c r="D143"/>
  <c r="C143"/>
  <c r="E143" s="1"/>
  <c r="F143" s="1"/>
  <c r="D142"/>
  <c r="C142"/>
  <c r="E142" s="1"/>
  <c r="F142" s="1"/>
  <c r="D141"/>
  <c r="C141"/>
  <c r="E141" s="1"/>
  <c r="F141" s="1"/>
  <c r="D140"/>
  <c r="C140"/>
  <c r="E140" s="1"/>
  <c r="F140" s="1"/>
  <c r="D139"/>
  <c r="C139"/>
  <c r="E139" s="1"/>
  <c r="F139" s="1"/>
  <c r="D138"/>
  <c r="C138"/>
  <c r="E138" s="1"/>
  <c r="F138" s="1"/>
  <c r="D137"/>
  <c r="C137"/>
  <c r="E137" s="1"/>
  <c r="F137" s="1"/>
  <c r="D136"/>
  <c r="C136"/>
  <c r="E136" s="1"/>
  <c r="F136" s="1"/>
  <c r="D135"/>
  <c r="C135"/>
  <c r="E135" s="1"/>
  <c r="F135" s="1"/>
  <c r="D134"/>
  <c r="C134"/>
  <c r="E134" s="1"/>
  <c r="F134" s="1"/>
  <c r="D133"/>
  <c r="C133"/>
  <c r="E133" s="1"/>
  <c r="F133" s="1"/>
  <c r="D132"/>
  <c r="C132"/>
  <c r="E132" s="1"/>
  <c r="F132" s="1"/>
  <c r="D131"/>
  <c r="C131"/>
  <c r="E131" s="1"/>
  <c r="F131" s="1"/>
  <c r="D130"/>
  <c r="C130"/>
  <c r="E130" s="1"/>
  <c r="F130" s="1"/>
  <c r="D129"/>
  <c r="C129"/>
  <c r="E129" s="1"/>
  <c r="F129" s="1"/>
  <c r="D128"/>
  <c r="C128"/>
  <c r="E128" s="1"/>
  <c r="F128" s="1"/>
  <c r="D127"/>
  <c r="C127"/>
  <c r="E127" s="1"/>
  <c r="F127" s="1"/>
  <c r="D126"/>
  <c r="C126"/>
  <c r="E126" s="1"/>
  <c r="F126" s="1"/>
  <c r="D125"/>
  <c r="C125"/>
  <c r="E125" s="1"/>
  <c r="F125" s="1"/>
  <c r="D124"/>
  <c r="C124"/>
  <c r="E124" s="1"/>
  <c r="F124" s="1"/>
  <c r="D123"/>
  <c r="C123"/>
  <c r="E123" s="1"/>
  <c r="F123" s="1"/>
  <c r="D122"/>
  <c r="C122"/>
  <c r="E122" s="1"/>
  <c r="F122" s="1"/>
  <c r="D121"/>
  <c r="C121"/>
  <c r="E121" s="1"/>
  <c r="F121" s="1"/>
  <c r="D120"/>
  <c r="C120"/>
  <c r="E120" s="1"/>
  <c r="F120" s="1"/>
  <c r="D119"/>
  <c r="D194" s="1"/>
  <c r="C119"/>
  <c r="C194" s="1"/>
  <c r="D113"/>
  <c r="C113"/>
  <c r="E113" s="1"/>
  <c r="F113" s="1"/>
  <c r="B113"/>
  <c r="A113"/>
  <c r="D112"/>
  <c r="C112"/>
  <c r="E112" s="1"/>
  <c r="F112" s="1"/>
  <c r="B112"/>
  <c r="B432" s="1"/>
  <c r="A112"/>
  <c r="D111"/>
  <c r="C111"/>
  <c r="E111" s="1"/>
  <c r="F111" s="1"/>
  <c r="B111"/>
  <c r="A111"/>
  <c r="D110"/>
  <c r="C110"/>
  <c r="E110" s="1"/>
  <c r="F110" s="1"/>
  <c r="B110"/>
  <c r="B430" s="1"/>
  <c r="A110"/>
  <c r="D109"/>
  <c r="C109"/>
  <c r="E109" s="1"/>
  <c r="F109" s="1"/>
  <c r="B109"/>
  <c r="A109"/>
  <c r="D108"/>
  <c r="C108"/>
  <c r="E108" s="1"/>
  <c r="F108" s="1"/>
  <c r="B108"/>
  <c r="B428" s="1"/>
  <c r="A108"/>
  <c r="D107"/>
  <c r="C107"/>
  <c r="E107" s="1"/>
  <c r="F107" s="1"/>
  <c r="B107"/>
  <c r="A107"/>
  <c r="D106"/>
  <c r="C106"/>
  <c r="E106" s="1"/>
  <c r="F106" s="1"/>
  <c r="B106"/>
  <c r="B426" s="1"/>
  <c r="A106"/>
  <c r="D105"/>
  <c r="C105"/>
  <c r="E105" s="1"/>
  <c r="F105" s="1"/>
  <c r="B105"/>
  <c r="A105"/>
  <c r="D104"/>
  <c r="C104"/>
  <c r="E104" s="1"/>
  <c r="F104" s="1"/>
  <c r="B104"/>
  <c r="B424" s="1"/>
  <c r="A104"/>
  <c r="D103"/>
  <c r="C103"/>
  <c r="E103" s="1"/>
  <c r="F103" s="1"/>
  <c r="B103"/>
  <c r="A103"/>
  <c r="D102"/>
  <c r="C102"/>
  <c r="E102" s="1"/>
  <c r="F102" s="1"/>
  <c r="B102"/>
  <c r="B422" s="1"/>
  <c r="A102"/>
  <c r="D101"/>
  <c r="C101"/>
  <c r="E101" s="1"/>
  <c r="F101" s="1"/>
  <c r="B101"/>
  <c r="A101"/>
  <c r="D100"/>
  <c r="C100"/>
  <c r="E100" s="1"/>
  <c r="F100" s="1"/>
  <c r="B100"/>
  <c r="B420" s="1"/>
  <c r="A100"/>
  <c r="D99"/>
  <c r="C99"/>
  <c r="E99" s="1"/>
  <c r="F99" s="1"/>
  <c r="B99"/>
  <c r="A99"/>
  <c r="D98"/>
  <c r="C98"/>
  <c r="E98" s="1"/>
  <c r="F98" s="1"/>
  <c r="B98"/>
  <c r="B418" s="1"/>
  <c r="A98"/>
  <c r="D97"/>
  <c r="C97"/>
  <c r="E97" s="1"/>
  <c r="F97" s="1"/>
  <c r="B97"/>
  <c r="A97"/>
  <c r="D96"/>
  <c r="C96"/>
  <c r="E96" s="1"/>
  <c r="F96" s="1"/>
  <c r="B96"/>
  <c r="B416" s="1"/>
  <c r="A96"/>
  <c r="D95"/>
  <c r="C95"/>
  <c r="E95" s="1"/>
  <c r="F95" s="1"/>
  <c r="B95"/>
  <c r="A95"/>
  <c r="D94"/>
  <c r="C94"/>
  <c r="E94" s="1"/>
  <c r="F94" s="1"/>
  <c r="B94"/>
  <c r="B414" s="1"/>
  <c r="A94"/>
  <c r="D93"/>
  <c r="C93"/>
  <c r="E93" s="1"/>
  <c r="F93" s="1"/>
  <c r="B93"/>
  <c r="A93"/>
  <c r="D92"/>
  <c r="C92"/>
  <c r="E92" s="1"/>
  <c r="F92" s="1"/>
  <c r="B92"/>
  <c r="B412" s="1"/>
  <c r="A92"/>
  <c r="D91"/>
  <c r="C91"/>
  <c r="E91" s="1"/>
  <c r="F91" s="1"/>
  <c r="B91"/>
  <c r="A91"/>
  <c r="D90"/>
  <c r="C90"/>
  <c r="E90" s="1"/>
  <c r="F90" s="1"/>
  <c r="B90"/>
  <c r="B410" s="1"/>
  <c r="A90"/>
  <c r="D89"/>
  <c r="C89"/>
  <c r="E89" s="1"/>
  <c r="F89" s="1"/>
  <c r="B89"/>
  <c r="A89"/>
  <c r="D88"/>
  <c r="C88"/>
  <c r="E88" s="1"/>
  <c r="F88" s="1"/>
  <c r="B88"/>
  <c r="B408" s="1"/>
  <c r="A88"/>
  <c r="D87"/>
  <c r="C87"/>
  <c r="E87" s="1"/>
  <c r="F87" s="1"/>
  <c r="B87"/>
  <c r="A87"/>
  <c r="D86"/>
  <c r="C86"/>
  <c r="E86" s="1"/>
  <c r="F86" s="1"/>
  <c r="B86"/>
  <c r="B406" s="1"/>
  <c r="A86"/>
  <c r="D85"/>
  <c r="C85"/>
  <c r="E85" s="1"/>
  <c r="F85" s="1"/>
  <c r="B85"/>
  <c r="A85"/>
  <c r="D84"/>
  <c r="C84"/>
  <c r="E84" s="1"/>
  <c r="F84" s="1"/>
  <c r="B84"/>
  <c r="B404" s="1"/>
  <c r="A84"/>
  <c r="D83"/>
  <c r="C83"/>
  <c r="E83" s="1"/>
  <c r="F83" s="1"/>
  <c r="B83"/>
  <c r="A83"/>
  <c r="D82"/>
  <c r="C82"/>
  <c r="E82" s="1"/>
  <c r="F82" s="1"/>
  <c r="B82"/>
  <c r="B402" s="1"/>
  <c r="A82"/>
  <c r="D81"/>
  <c r="C81"/>
  <c r="E81" s="1"/>
  <c r="F81" s="1"/>
  <c r="B81"/>
  <c r="A81"/>
  <c r="D80"/>
  <c r="C80"/>
  <c r="E80" s="1"/>
  <c r="F80" s="1"/>
  <c r="B80"/>
  <c r="B400" s="1"/>
  <c r="A80"/>
  <c r="D79"/>
  <c r="C79"/>
  <c r="E79" s="1"/>
  <c r="F79" s="1"/>
  <c r="B79"/>
  <c r="A79"/>
  <c r="D78"/>
  <c r="C78"/>
  <c r="E78" s="1"/>
  <c r="F78" s="1"/>
  <c r="B78"/>
  <c r="B398" s="1"/>
  <c r="A78"/>
  <c r="D77"/>
  <c r="C77"/>
  <c r="E77" s="1"/>
  <c r="F77" s="1"/>
  <c r="B77"/>
  <c r="A77"/>
  <c r="D76"/>
  <c r="C76"/>
  <c r="E76" s="1"/>
  <c r="F76" s="1"/>
  <c r="B76"/>
  <c r="B396" s="1"/>
  <c r="A76"/>
  <c r="D75"/>
  <c r="C75"/>
  <c r="E75" s="1"/>
  <c r="F75" s="1"/>
  <c r="B75"/>
  <c r="A75"/>
  <c r="D74"/>
  <c r="C74"/>
  <c r="E74" s="1"/>
  <c r="F74" s="1"/>
  <c r="B74"/>
  <c r="B394" s="1"/>
  <c r="A74"/>
  <c r="D73"/>
  <c r="C73"/>
  <c r="E73" s="1"/>
  <c r="F73" s="1"/>
  <c r="B73"/>
  <c r="A73"/>
  <c r="D72"/>
  <c r="C72"/>
  <c r="E72" s="1"/>
  <c r="F72" s="1"/>
  <c r="B72"/>
  <c r="B392" s="1"/>
  <c r="A72"/>
  <c r="D71"/>
  <c r="C71"/>
  <c r="E71" s="1"/>
  <c r="F71" s="1"/>
  <c r="B71"/>
  <c r="A71"/>
  <c r="D70"/>
  <c r="C70"/>
  <c r="E70" s="1"/>
  <c r="F70" s="1"/>
  <c r="B70"/>
  <c r="B390" s="1"/>
  <c r="A70"/>
  <c r="D69"/>
  <c r="C69"/>
  <c r="E69" s="1"/>
  <c r="F69" s="1"/>
  <c r="B69"/>
  <c r="A69"/>
  <c r="D68"/>
  <c r="C68"/>
  <c r="E68" s="1"/>
  <c r="F68" s="1"/>
  <c r="B68"/>
  <c r="B388" s="1"/>
  <c r="A68"/>
  <c r="D67"/>
  <c r="C67"/>
  <c r="E67" s="1"/>
  <c r="F67" s="1"/>
  <c r="B67"/>
  <c r="A67"/>
  <c r="D66"/>
  <c r="C66"/>
  <c r="E66" s="1"/>
  <c r="F66" s="1"/>
  <c r="B66"/>
  <c r="B386" s="1"/>
  <c r="A66"/>
  <c r="D65"/>
  <c r="C65"/>
  <c r="E65" s="1"/>
  <c r="F65" s="1"/>
  <c r="B65"/>
  <c r="A65"/>
  <c r="D64"/>
  <c r="C64"/>
  <c r="E64" s="1"/>
  <c r="F64" s="1"/>
  <c r="B64"/>
  <c r="B384" s="1"/>
  <c r="A64"/>
  <c r="D63"/>
  <c r="C63"/>
  <c r="E63" s="1"/>
  <c r="F63" s="1"/>
  <c r="B63"/>
  <c r="A63"/>
  <c r="D62"/>
  <c r="C62"/>
  <c r="E62" s="1"/>
  <c r="F62" s="1"/>
  <c r="B62"/>
  <c r="B382" s="1"/>
  <c r="A62"/>
  <c r="D61"/>
  <c r="C61"/>
  <c r="E61" s="1"/>
  <c r="F61" s="1"/>
  <c r="B61"/>
  <c r="A61"/>
  <c r="D60"/>
  <c r="C60"/>
  <c r="E60" s="1"/>
  <c r="F60" s="1"/>
  <c r="B60"/>
  <c r="B380" s="1"/>
  <c r="A60"/>
  <c r="D59"/>
  <c r="C59"/>
  <c r="E59" s="1"/>
  <c r="F59" s="1"/>
  <c r="B59"/>
  <c r="A59"/>
  <c r="D58"/>
  <c r="C58"/>
  <c r="E58" s="1"/>
  <c r="F58" s="1"/>
  <c r="B58"/>
  <c r="B378" s="1"/>
  <c r="A58"/>
  <c r="D57"/>
  <c r="C57"/>
  <c r="E57" s="1"/>
  <c r="F57" s="1"/>
  <c r="B57"/>
  <c r="A57"/>
  <c r="D56"/>
  <c r="C56"/>
  <c r="E56" s="1"/>
  <c r="F56" s="1"/>
  <c r="B56"/>
  <c r="B376" s="1"/>
  <c r="A56"/>
  <c r="D55"/>
  <c r="C55"/>
  <c r="E55" s="1"/>
  <c r="F55" s="1"/>
  <c r="B55"/>
  <c r="A55"/>
  <c r="D54"/>
  <c r="C54"/>
  <c r="E54" s="1"/>
  <c r="F54" s="1"/>
  <c r="B54"/>
  <c r="B374" s="1"/>
  <c r="A54"/>
  <c r="D53"/>
  <c r="C53"/>
  <c r="E53" s="1"/>
  <c r="F53" s="1"/>
  <c r="B53"/>
  <c r="A53"/>
  <c r="D52"/>
  <c r="C52"/>
  <c r="E52" s="1"/>
  <c r="F52" s="1"/>
  <c r="B52"/>
  <c r="B372" s="1"/>
  <c r="A52"/>
  <c r="D51"/>
  <c r="C51"/>
  <c r="E51" s="1"/>
  <c r="F51" s="1"/>
  <c r="B51"/>
  <c r="A51"/>
  <c r="D50"/>
  <c r="C50"/>
  <c r="E50" s="1"/>
  <c r="F50" s="1"/>
  <c r="B50"/>
  <c r="B370" s="1"/>
  <c r="A50"/>
  <c r="D49"/>
  <c r="C49"/>
  <c r="E49" s="1"/>
  <c r="F49" s="1"/>
  <c r="B49"/>
  <c r="A49"/>
  <c r="D48"/>
  <c r="C48"/>
  <c r="E48" s="1"/>
  <c r="F48" s="1"/>
  <c r="B48"/>
  <c r="B368" s="1"/>
  <c r="A48"/>
  <c r="D47"/>
  <c r="C47"/>
  <c r="E47" s="1"/>
  <c r="F47" s="1"/>
  <c r="B47"/>
  <c r="A47"/>
  <c r="D46"/>
  <c r="C46"/>
  <c r="E46" s="1"/>
  <c r="F46" s="1"/>
  <c r="B46"/>
  <c r="B366" s="1"/>
  <c r="A46"/>
  <c r="D45"/>
  <c r="C45"/>
  <c r="E45" s="1"/>
  <c r="F45" s="1"/>
  <c r="B45"/>
  <c r="A45"/>
  <c r="D44"/>
  <c r="C44"/>
  <c r="E44" s="1"/>
  <c r="F44" s="1"/>
  <c r="B44"/>
  <c r="B364" s="1"/>
  <c r="A44"/>
  <c r="D43"/>
  <c r="C43"/>
  <c r="E43" s="1"/>
  <c r="F43" s="1"/>
  <c r="B43"/>
  <c r="A43"/>
  <c r="D42"/>
  <c r="C42"/>
  <c r="E42" s="1"/>
  <c r="F42" s="1"/>
  <c r="B42"/>
  <c r="A42"/>
  <c r="D41"/>
  <c r="C41"/>
  <c r="E41" s="1"/>
  <c r="F41" s="1"/>
  <c r="B41"/>
  <c r="A41"/>
  <c r="D40"/>
  <c r="C40"/>
  <c r="E40" s="1"/>
  <c r="F40" s="1"/>
  <c r="B40"/>
  <c r="B360" s="1"/>
  <c r="A40"/>
  <c r="D39"/>
  <c r="D114" s="1"/>
  <c r="C39"/>
  <c r="C114" s="1"/>
  <c r="B39"/>
  <c r="A39"/>
  <c r="B32"/>
  <c r="B31"/>
  <c r="B33" s="1"/>
  <c r="B26"/>
  <c r="B25"/>
  <c r="B27" s="1"/>
  <c r="C19"/>
  <c r="D19" s="1"/>
  <c r="E19" s="1"/>
  <c r="D18"/>
  <c r="E18" s="1"/>
  <c r="C18"/>
  <c r="C20" s="1"/>
  <c r="D20" s="1"/>
  <c r="E20" s="1"/>
  <c r="B14"/>
  <c r="C13"/>
  <c r="C26" s="1"/>
  <c r="D12"/>
  <c r="C12"/>
  <c r="C25" s="1"/>
  <c r="G359" l="1"/>
  <c r="E359"/>
  <c r="F359" s="1"/>
  <c r="G361"/>
  <c r="E361"/>
  <c r="F361" s="1"/>
  <c r="G363"/>
  <c r="E363"/>
  <c r="F363" s="1"/>
  <c r="G365"/>
  <c r="E365"/>
  <c r="F365" s="1"/>
  <c r="G367"/>
  <c r="E367"/>
  <c r="F367" s="1"/>
  <c r="G369"/>
  <c r="E369"/>
  <c r="F369" s="1"/>
  <c r="G371"/>
  <c r="E371"/>
  <c r="F371" s="1"/>
  <c r="G373"/>
  <c r="E373"/>
  <c r="F373" s="1"/>
  <c r="G375"/>
  <c r="E375"/>
  <c r="F375" s="1"/>
  <c r="G377"/>
  <c r="E377"/>
  <c r="F377" s="1"/>
  <c r="G379"/>
  <c r="E379"/>
  <c r="F379" s="1"/>
  <c r="G381"/>
  <c r="E381"/>
  <c r="F381" s="1"/>
  <c r="G383"/>
  <c r="E383"/>
  <c r="F383" s="1"/>
  <c r="G385"/>
  <c r="E385"/>
  <c r="F385" s="1"/>
  <c r="G387"/>
  <c r="E387"/>
  <c r="F387" s="1"/>
  <c r="G389"/>
  <c r="E389"/>
  <c r="F389" s="1"/>
  <c r="G391"/>
  <c r="E391"/>
  <c r="F391" s="1"/>
  <c r="G393"/>
  <c r="E393"/>
  <c r="F393" s="1"/>
  <c r="G395"/>
  <c r="E395"/>
  <c r="F395" s="1"/>
  <c r="G397"/>
  <c r="E397"/>
  <c r="F397" s="1"/>
  <c r="G399"/>
  <c r="E399"/>
  <c r="F399" s="1"/>
  <c r="G401"/>
  <c r="E401"/>
  <c r="F401" s="1"/>
  <c r="G403"/>
  <c r="E403"/>
  <c r="F403" s="1"/>
  <c r="G405"/>
  <c r="E405"/>
  <c r="F405" s="1"/>
  <c r="G407"/>
  <c r="E407"/>
  <c r="F407" s="1"/>
  <c r="G409"/>
  <c r="E409"/>
  <c r="F409" s="1"/>
  <c r="G411"/>
  <c r="E411"/>
  <c r="F411" s="1"/>
  <c r="G413"/>
  <c r="E413"/>
  <c r="F413" s="1"/>
  <c r="G415"/>
  <c r="E415"/>
  <c r="F415" s="1"/>
  <c r="G417"/>
  <c r="E417"/>
  <c r="F417" s="1"/>
  <c r="G419"/>
  <c r="E419"/>
  <c r="F419" s="1"/>
  <c r="G421"/>
  <c r="E421"/>
  <c r="F421" s="1"/>
  <c r="G423"/>
  <c r="E423"/>
  <c r="F423" s="1"/>
  <c r="G425"/>
  <c r="E425"/>
  <c r="F425" s="1"/>
  <c r="G427"/>
  <c r="E427"/>
  <c r="F427" s="1"/>
  <c r="G429"/>
  <c r="E429"/>
  <c r="F429" s="1"/>
  <c r="G431"/>
  <c r="E431"/>
  <c r="F431" s="1"/>
  <c r="G433"/>
  <c r="E433"/>
  <c r="F433" s="1"/>
  <c r="G434"/>
  <c r="E434"/>
  <c r="F434" s="1"/>
  <c r="D25"/>
  <c r="C31"/>
  <c r="C27"/>
  <c r="C32"/>
  <c r="D32" s="1"/>
  <c r="D26"/>
  <c r="E26" s="1"/>
  <c r="I274"/>
  <c r="G274"/>
  <c r="E274"/>
  <c r="F274" s="1"/>
  <c r="G439"/>
  <c r="E439"/>
  <c r="F439" s="1"/>
  <c r="G441"/>
  <c r="E441"/>
  <c r="F441" s="1"/>
  <c r="G443"/>
  <c r="E443"/>
  <c r="F443" s="1"/>
  <c r="G445"/>
  <c r="E445"/>
  <c r="F445" s="1"/>
  <c r="G447"/>
  <c r="E447"/>
  <c r="F447" s="1"/>
  <c r="G449"/>
  <c r="E449"/>
  <c r="F449" s="1"/>
  <c r="G451"/>
  <c r="E451"/>
  <c r="F451" s="1"/>
  <c r="G453"/>
  <c r="E453"/>
  <c r="F453" s="1"/>
  <c r="G455"/>
  <c r="E455"/>
  <c r="F455" s="1"/>
  <c r="G457"/>
  <c r="E457"/>
  <c r="F457" s="1"/>
  <c r="G459"/>
  <c r="E459"/>
  <c r="F459" s="1"/>
  <c r="G461"/>
  <c r="E461"/>
  <c r="F461" s="1"/>
  <c r="G463"/>
  <c r="E463"/>
  <c r="F463" s="1"/>
  <c r="G465"/>
  <c r="E465"/>
  <c r="F465" s="1"/>
  <c r="G467"/>
  <c r="E467"/>
  <c r="F467" s="1"/>
  <c r="G469"/>
  <c r="E469"/>
  <c r="F469" s="1"/>
  <c r="K274"/>
  <c r="B1520"/>
  <c r="B1357"/>
  <c r="B1439"/>
  <c r="B1275"/>
  <c r="B1189"/>
  <c r="B1027"/>
  <c r="B1108"/>
  <c r="B863"/>
  <c r="B778"/>
  <c r="B610"/>
  <c r="B519"/>
  <c r="B944"/>
  <c r="B691"/>
  <c r="B1523"/>
  <c r="B1442"/>
  <c r="B1278"/>
  <c r="B1360"/>
  <c r="B1111"/>
  <c r="B1192"/>
  <c r="B1030"/>
  <c r="B694"/>
  <c r="B947"/>
  <c r="B866"/>
  <c r="B781"/>
  <c r="B613"/>
  <c r="B522"/>
  <c r="B1526"/>
  <c r="B1363"/>
  <c r="B1445"/>
  <c r="B1281"/>
  <c r="B1195"/>
  <c r="B1033"/>
  <c r="B1114"/>
  <c r="B869"/>
  <c r="B784"/>
  <c r="B616"/>
  <c r="B525"/>
  <c r="B950"/>
  <c r="B697"/>
  <c r="B1530"/>
  <c r="B1449"/>
  <c r="B1367"/>
  <c r="B1285"/>
  <c r="B1199"/>
  <c r="B1037"/>
  <c r="B1118"/>
  <c r="B873"/>
  <c r="B788"/>
  <c r="B620"/>
  <c r="B529"/>
  <c r="B954"/>
  <c r="B701"/>
  <c r="A1520"/>
  <c r="A1439"/>
  <c r="A1275"/>
  <c r="A1357"/>
  <c r="A1108"/>
  <c r="A1189"/>
  <c r="A1027"/>
  <c r="A944"/>
  <c r="A691"/>
  <c r="A863"/>
  <c r="A778"/>
  <c r="A610"/>
  <c r="A519"/>
  <c r="A1521"/>
  <c r="A1358"/>
  <c r="A1440"/>
  <c r="A1276"/>
  <c r="A1190"/>
  <c r="A1028"/>
  <c r="A1109"/>
  <c r="A945"/>
  <c r="A864"/>
  <c r="A779"/>
  <c r="A611"/>
  <c r="A520"/>
  <c r="A692"/>
  <c r="A1522"/>
  <c r="A1441"/>
  <c r="A1277"/>
  <c r="A1359"/>
  <c r="A1110"/>
  <c r="A1191"/>
  <c r="A1029"/>
  <c r="A946"/>
  <c r="A693"/>
  <c r="A865"/>
  <c r="A780"/>
  <c r="A612"/>
  <c r="A521"/>
  <c r="A1523"/>
  <c r="A1360"/>
  <c r="A1442"/>
  <c r="A1278"/>
  <c r="A1192"/>
  <c r="A1030"/>
  <c r="A1111"/>
  <c r="A947"/>
  <c r="A866"/>
  <c r="A781"/>
  <c r="A613"/>
  <c r="A522"/>
  <c r="A694"/>
  <c r="A1524"/>
  <c r="A1443"/>
  <c r="A1279"/>
  <c r="A1361"/>
  <c r="A1112"/>
  <c r="A1193"/>
  <c r="A1031"/>
  <c r="A948"/>
  <c r="A695"/>
  <c r="A867"/>
  <c r="A782"/>
  <c r="A614"/>
  <c r="A523"/>
  <c r="A1525"/>
  <c r="A1362"/>
  <c r="A1444"/>
  <c r="A1280"/>
  <c r="A1194"/>
  <c r="A1032"/>
  <c r="A1113"/>
  <c r="A949"/>
  <c r="A868"/>
  <c r="A783"/>
  <c r="A615"/>
  <c r="A524"/>
  <c r="A696"/>
  <c r="A1526"/>
  <c r="A1445"/>
  <c r="A1281"/>
  <c r="A1363"/>
  <c r="A1114"/>
  <c r="A1195"/>
  <c r="A1033"/>
  <c r="A950"/>
  <c r="A697"/>
  <c r="A869"/>
  <c r="A784"/>
  <c r="A616"/>
  <c r="A525"/>
  <c r="A1527"/>
  <c r="A1364"/>
  <c r="A1446"/>
  <c r="A1282"/>
  <c r="A1196"/>
  <c r="A1034"/>
  <c r="A1115"/>
  <c r="A951"/>
  <c r="A870"/>
  <c r="A785"/>
  <c r="A617"/>
  <c r="A526"/>
  <c r="A698"/>
  <c r="A1528"/>
  <c r="A1447"/>
  <c r="A1283"/>
  <c r="A1365"/>
  <c r="A1116"/>
  <c r="A1197"/>
  <c r="A1035"/>
  <c r="A952"/>
  <c r="A699"/>
  <c r="A871"/>
  <c r="A786"/>
  <c r="A618"/>
  <c r="A527"/>
  <c r="A1529"/>
  <c r="A1448"/>
  <c r="A1366"/>
  <c r="A1284"/>
  <c r="A1198"/>
  <c r="A1036"/>
  <c r="A1117"/>
  <c r="A953"/>
  <c r="A872"/>
  <c r="A787"/>
  <c r="A619"/>
  <c r="A528"/>
  <c r="A700"/>
  <c r="A1530"/>
  <c r="A1449"/>
  <c r="A1285"/>
  <c r="A1367"/>
  <c r="A1118"/>
  <c r="A1199"/>
  <c r="A1037"/>
  <c r="A954"/>
  <c r="A701"/>
  <c r="A873"/>
  <c r="A788"/>
  <c r="A620"/>
  <c r="A529"/>
  <c r="A1531"/>
  <c r="A1450"/>
  <c r="A1368"/>
  <c r="A1286"/>
  <c r="A1200"/>
  <c r="A1038"/>
  <c r="A1119"/>
  <c r="A955"/>
  <c r="A874"/>
  <c r="A789"/>
  <c r="A621"/>
  <c r="A530"/>
  <c r="A702"/>
  <c r="A1532"/>
  <c r="A1451"/>
  <c r="A1287"/>
  <c r="A1369"/>
  <c r="A1120"/>
  <c r="A1201"/>
  <c r="A1039"/>
  <c r="A956"/>
  <c r="A703"/>
  <c r="A875"/>
  <c r="A790"/>
  <c r="A622"/>
  <c r="A531"/>
  <c r="A1533"/>
  <c r="A1452"/>
  <c r="A1370"/>
  <c r="A1288"/>
  <c r="A1202"/>
  <c r="A1040"/>
  <c r="A1121"/>
  <c r="A957"/>
  <c r="A876"/>
  <c r="A791"/>
  <c r="A623"/>
  <c r="A532"/>
  <c r="A704"/>
  <c r="A1534"/>
  <c r="A1453"/>
  <c r="A1289"/>
  <c r="A1371"/>
  <c r="A1122"/>
  <c r="A1203"/>
  <c r="A1041"/>
  <c r="A958"/>
  <c r="A705"/>
  <c r="A877"/>
  <c r="A792"/>
  <c r="A624"/>
  <c r="A533"/>
  <c r="A1535"/>
  <c r="A1454"/>
  <c r="A1372"/>
  <c r="A1290"/>
  <c r="A1204"/>
  <c r="A1042"/>
  <c r="A1123"/>
  <c r="A959"/>
  <c r="A878"/>
  <c r="A793"/>
  <c r="A625"/>
  <c r="A534"/>
  <c r="A706"/>
  <c r="A1536"/>
  <c r="A1455"/>
  <c r="A1291"/>
  <c r="A1373"/>
  <c r="A1124"/>
  <c r="A1205"/>
  <c r="A1043"/>
  <c r="A960"/>
  <c r="A707"/>
  <c r="A879"/>
  <c r="A794"/>
  <c r="A626"/>
  <c r="A535"/>
  <c r="A1537"/>
  <c r="A1456"/>
  <c r="A1374"/>
  <c r="A1292"/>
  <c r="A1206"/>
  <c r="A1044"/>
  <c r="A1125"/>
  <c r="A961"/>
  <c r="A880"/>
  <c r="A795"/>
  <c r="A627"/>
  <c r="A536"/>
  <c r="A708"/>
  <c r="A1538"/>
  <c r="A1457"/>
  <c r="A1293"/>
  <c r="A1375"/>
  <c r="A1126"/>
  <c r="A1207"/>
  <c r="A1045"/>
  <c r="A962"/>
  <c r="A709"/>
  <c r="A881"/>
  <c r="A796"/>
  <c r="A628"/>
  <c r="A537"/>
  <c r="A1539"/>
  <c r="A1458"/>
  <c r="A1376"/>
  <c r="A1294"/>
  <c r="A1208"/>
  <c r="A1046"/>
  <c r="A1127"/>
  <c r="A963"/>
  <c r="A882"/>
  <c r="A797"/>
  <c r="A629"/>
  <c r="A538"/>
  <c r="A710"/>
  <c r="A1459"/>
  <c r="A1540"/>
  <c r="A1295"/>
  <c r="A1377"/>
  <c r="A1128"/>
  <c r="A1209"/>
  <c r="A1047"/>
  <c r="A964"/>
  <c r="A711"/>
  <c r="A883"/>
  <c r="A798"/>
  <c r="A630"/>
  <c r="A539"/>
  <c r="A1541"/>
  <c r="A1460"/>
  <c r="A1378"/>
  <c r="A1296"/>
  <c r="A1210"/>
  <c r="A1048"/>
  <c r="A1129"/>
  <c r="A965"/>
  <c r="A884"/>
  <c r="A799"/>
  <c r="A631"/>
  <c r="A540"/>
  <c r="A712"/>
  <c r="A1461"/>
  <c r="A1542"/>
  <c r="A1297"/>
  <c r="A1379"/>
  <c r="A1130"/>
  <c r="A1211"/>
  <c r="A1049"/>
  <c r="A966"/>
  <c r="A713"/>
  <c r="A885"/>
  <c r="A800"/>
  <c r="A632"/>
  <c r="A541"/>
  <c r="A1543"/>
  <c r="A1462"/>
  <c r="A1380"/>
  <c r="A1298"/>
  <c r="A1212"/>
  <c r="A1050"/>
  <c r="A1131"/>
  <c r="A967"/>
  <c r="A886"/>
  <c r="A801"/>
  <c r="A633"/>
  <c r="A542"/>
  <c r="A714"/>
  <c r="A1463"/>
  <c r="A1544"/>
  <c r="A1299"/>
  <c r="A1381"/>
  <c r="A1132"/>
  <c r="A1213"/>
  <c r="A1051"/>
  <c r="A968"/>
  <c r="A715"/>
  <c r="A887"/>
  <c r="A802"/>
  <c r="A634"/>
  <c r="A543"/>
  <c r="A1545"/>
  <c r="A1464"/>
  <c r="A1382"/>
  <c r="A1300"/>
  <c r="A1214"/>
  <c r="A1052"/>
  <c r="A1133"/>
  <c r="A969"/>
  <c r="A888"/>
  <c r="A803"/>
  <c r="A635"/>
  <c r="A544"/>
  <c r="A716"/>
  <c r="A1465"/>
  <c r="A1546"/>
  <c r="A1301"/>
  <c r="A1383"/>
  <c r="A1134"/>
  <c r="A1215"/>
  <c r="A1053"/>
  <c r="A970"/>
  <c r="A717"/>
  <c r="A889"/>
  <c r="A804"/>
  <c r="A636"/>
  <c r="A545"/>
  <c r="A1547"/>
  <c r="A1466"/>
  <c r="A1384"/>
  <c r="A1302"/>
  <c r="A1216"/>
  <c r="A1054"/>
  <c r="A1135"/>
  <c r="A971"/>
  <c r="A890"/>
  <c r="A805"/>
  <c r="A637"/>
  <c r="A546"/>
  <c r="A718"/>
  <c r="A1467"/>
  <c r="A1548"/>
  <c r="A1303"/>
  <c r="A1385"/>
  <c r="A1136"/>
  <c r="A1217"/>
  <c r="A1055"/>
  <c r="A972"/>
  <c r="A719"/>
  <c r="A891"/>
  <c r="A806"/>
  <c r="A638"/>
  <c r="A547"/>
  <c r="A1549"/>
  <c r="A1468"/>
  <c r="A1386"/>
  <c r="A1304"/>
  <c r="A1218"/>
  <c r="A1056"/>
  <c r="A1137"/>
  <c r="A973"/>
  <c r="A892"/>
  <c r="A807"/>
  <c r="A639"/>
  <c r="A548"/>
  <c r="A720"/>
  <c r="A1550"/>
  <c r="A1469"/>
  <c r="A1305"/>
  <c r="A1387"/>
  <c r="A1138"/>
  <c r="A1219"/>
  <c r="A1057"/>
  <c r="A974"/>
  <c r="A721"/>
  <c r="A893"/>
  <c r="A808"/>
  <c r="A640"/>
  <c r="A549"/>
  <c r="A1551"/>
  <c r="A1470"/>
  <c r="A1388"/>
  <c r="A1306"/>
  <c r="A1220"/>
  <c r="A1058"/>
  <c r="A1139"/>
  <c r="A975"/>
  <c r="A894"/>
  <c r="A809"/>
  <c r="A641"/>
  <c r="A550"/>
  <c r="A722"/>
  <c r="A1552"/>
  <c r="A1471"/>
  <c r="A1307"/>
  <c r="A1221"/>
  <c r="A1389"/>
  <c r="A1140"/>
  <c r="A1059"/>
  <c r="A976"/>
  <c r="A723"/>
  <c r="A895"/>
  <c r="A810"/>
  <c r="A642"/>
  <c r="A551"/>
  <c r="A1553"/>
  <c r="A1472"/>
  <c r="A1390"/>
  <c r="A1308"/>
  <c r="A1222"/>
  <c r="A1060"/>
  <c r="A1141"/>
  <c r="A977"/>
  <c r="A896"/>
  <c r="A811"/>
  <c r="A643"/>
  <c r="A552"/>
  <c r="A724"/>
  <c r="A1554"/>
  <c r="A1473"/>
  <c r="A1309"/>
  <c r="A1223"/>
  <c r="A1391"/>
  <c r="A1142"/>
  <c r="A1061"/>
  <c r="A978"/>
  <c r="A725"/>
  <c r="A897"/>
  <c r="A812"/>
  <c r="A644"/>
  <c r="A553"/>
  <c r="A1555"/>
  <c r="A1474"/>
  <c r="A1392"/>
  <c r="A1310"/>
  <c r="A1224"/>
  <c r="A1062"/>
  <c r="A1143"/>
  <c r="A979"/>
  <c r="A898"/>
  <c r="A813"/>
  <c r="A645"/>
  <c r="A554"/>
  <c r="A726"/>
  <c r="A1556"/>
  <c r="A1475"/>
  <c r="A1311"/>
  <c r="A1225"/>
  <c r="A1393"/>
  <c r="A1144"/>
  <c r="A1063"/>
  <c r="A980"/>
  <c r="A727"/>
  <c r="A899"/>
  <c r="A814"/>
  <c r="A646"/>
  <c r="A555"/>
  <c r="A1557"/>
  <c r="A1476"/>
  <c r="A1394"/>
  <c r="A1312"/>
  <c r="A1226"/>
  <c r="A1064"/>
  <c r="A981"/>
  <c r="A1145"/>
  <c r="A900"/>
  <c r="A815"/>
  <c r="A647"/>
  <c r="A556"/>
  <c r="A728"/>
  <c r="A1558"/>
  <c r="A1477"/>
  <c r="A1313"/>
  <c r="A1227"/>
  <c r="A1395"/>
  <c r="A1146"/>
  <c r="A982"/>
  <c r="A1065"/>
  <c r="A729"/>
  <c r="A901"/>
  <c r="A816"/>
  <c r="A648"/>
  <c r="A557"/>
  <c r="A1559"/>
  <c r="A1478"/>
  <c r="A1396"/>
  <c r="A1314"/>
  <c r="A1228"/>
  <c r="A1066"/>
  <c r="A983"/>
  <c r="A1147"/>
  <c r="A902"/>
  <c r="A817"/>
  <c r="A649"/>
  <c r="A558"/>
  <c r="A730"/>
  <c r="A1560"/>
  <c r="A1479"/>
  <c r="A1315"/>
  <c r="A1229"/>
  <c r="A1397"/>
  <c r="A1148"/>
  <c r="A984"/>
  <c r="A1067"/>
  <c r="A731"/>
  <c r="A903"/>
  <c r="A818"/>
  <c r="A650"/>
  <c r="A559"/>
  <c r="A1561"/>
  <c r="A1480"/>
  <c r="A1398"/>
  <c r="A1316"/>
  <c r="A1230"/>
  <c r="A1068"/>
  <c r="A985"/>
  <c r="A1149"/>
  <c r="A904"/>
  <c r="A819"/>
  <c r="A651"/>
  <c r="A560"/>
  <c r="A732"/>
  <c r="A1562"/>
  <c r="A1481"/>
  <c r="A1317"/>
  <c r="A1231"/>
  <c r="A1399"/>
  <c r="A1150"/>
  <c r="A986"/>
  <c r="A1069"/>
  <c r="A733"/>
  <c r="A905"/>
  <c r="A820"/>
  <c r="A652"/>
  <c r="A561"/>
  <c r="A1563"/>
  <c r="A1482"/>
  <c r="A1400"/>
  <c r="A1318"/>
  <c r="A1232"/>
  <c r="A1070"/>
  <c r="A987"/>
  <c r="A1151"/>
  <c r="A906"/>
  <c r="A821"/>
  <c r="A653"/>
  <c r="A562"/>
  <c r="A734"/>
  <c r="A1564"/>
  <c r="A1483"/>
  <c r="A1319"/>
  <c r="A1233"/>
  <c r="A1401"/>
  <c r="A1152"/>
  <c r="A988"/>
  <c r="A1071"/>
  <c r="A735"/>
  <c r="A907"/>
  <c r="A822"/>
  <c r="A654"/>
  <c r="A563"/>
  <c r="A1565"/>
  <c r="A1484"/>
  <c r="A1402"/>
  <c r="A1320"/>
  <c r="A1234"/>
  <c r="A1072"/>
  <c r="A989"/>
  <c r="A1153"/>
  <c r="A908"/>
  <c r="A823"/>
  <c r="A655"/>
  <c r="A564"/>
  <c r="A736"/>
  <c r="A1566"/>
  <c r="A1485"/>
  <c r="A1321"/>
  <c r="A1235"/>
  <c r="A1403"/>
  <c r="A1154"/>
  <c r="A990"/>
  <c r="A1073"/>
  <c r="A737"/>
  <c r="A909"/>
  <c r="A824"/>
  <c r="A656"/>
  <c r="A565"/>
  <c r="A1567"/>
  <c r="A1486"/>
  <c r="A1404"/>
  <c r="A1322"/>
  <c r="A1236"/>
  <c r="A1074"/>
  <c r="A991"/>
  <c r="A1155"/>
  <c r="A910"/>
  <c r="A825"/>
  <c r="A657"/>
  <c r="A566"/>
  <c r="A738"/>
  <c r="A1568"/>
  <c r="A1487"/>
  <c r="A1323"/>
  <c r="A1237"/>
  <c r="A1405"/>
  <c r="A1156"/>
  <c r="A992"/>
  <c r="A1075"/>
  <c r="A739"/>
  <c r="A911"/>
  <c r="A826"/>
  <c r="A658"/>
  <c r="A567"/>
  <c r="A1569"/>
  <c r="A1488"/>
  <c r="A1406"/>
  <c r="A1324"/>
  <c r="A1238"/>
  <c r="A1076"/>
  <c r="A993"/>
  <c r="A1157"/>
  <c r="A912"/>
  <c r="A827"/>
  <c r="A659"/>
  <c r="A568"/>
  <c r="A740"/>
  <c r="A1570"/>
  <c r="A1489"/>
  <c r="A1325"/>
  <c r="A1239"/>
  <c r="A1407"/>
  <c r="A1158"/>
  <c r="A994"/>
  <c r="A1077"/>
  <c r="A741"/>
  <c r="A913"/>
  <c r="A828"/>
  <c r="A660"/>
  <c r="A569"/>
  <c r="A1571"/>
  <c r="A1490"/>
  <c r="A1408"/>
  <c r="A1326"/>
  <c r="A1240"/>
  <c r="A1078"/>
  <c r="A995"/>
  <c r="A1159"/>
  <c r="A914"/>
  <c r="A829"/>
  <c r="A661"/>
  <c r="A570"/>
  <c r="A742"/>
  <c r="A1572"/>
  <c r="A1491"/>
  <c r="A1327"/>
  <c r="A1241"/>
  <c r="A1409"/>
  <c r="A1160"/>
  <c r="A996"/>
  <c r="A1079"/>
  <c r="A743"/>
  <c r="A915"/>
  <c r="A830"/>
  <c r="A662"/>
  <c r="A571"/>
  <c r="A1573"/>
  <c r="A1492"/>
  <c r="A1410"/>
  <c r="A1328"/>
  <c r="A1242"/>
  <c r="A1080"/>
  <c r="A997"/>
  <c r="A1161"/>
  <c r="A916"/>
  <c r="A831"/>
  <c r="A663"/>
  <c r="A572"/>
  <c r="A744"/>
  <c r="A1574"/>
  <c r="A1493"/>
  <c r="A1329"/>
  <c r="A1243"/>
  <c r="A1411"/>
  <c r="A1162"/>
  <c r="A998"/>
  <c r="A1081"/>
  <c r="A745"/>
  <c r="A917"/>
  <c r="A832"/>
  <c r="A664"/>
  <c r="A573"/>
  <c r="A1575"/>
  <c r="A1494"/>
  <c r="A1412"/>
  <c r="A1330"/>
  <c r="A1244"/>
  <c r="A1082"/>
  <c r="A999"/>
  <c r="A1163"/>
  <c r="A918"/>
  <c r="A833"/>
  <c r="A665"/>
  <c r="A574"/>
  <c r="A746"/>
  <c r="A1576"/>
  <c r="A1495"/>
  <c r="A1331"/>
  <c r="A1245"/>
  <c r="A1413"/>
  <c r="A1164"/>
  <c r="A1000"/>
  <c r="A1083"/>
  <c r="A747"/>
  <c r="A919"/>
  <c r="A834"/>
  <c r="A666"/>
  <c r="A575"/>
  <c r="A1577"/>
  <c r="A1496"/>
  <c r="A1414"/>
  <c r="A1332"/>
  <c r="A1246"/>
  <c r="A1084"/>
  <c r="A1001"/>
  <c r="A1165"/>
  <c r="A920"/>
  <c r="A835"/>
  <c r="A667"/>
  <c r="A576"/>
  <c r="A748"/>
  <c r="A1578"/>
  <c r="A1497"/>
  <c r="A1333"/>
  <c r="A1247"/>
  <c r="A1415"/>
  <c r="A1166"/>
  <c r="A1002"/>
  <c r="A1085"/>
  <c r="A749"/>
  <c r="A921"/>
  <c r="A836"/>
  <c r="A668"/>
  <c r="A577"/>
  <c r="A1579"/>
  <c r="A1498"/>
  <c r="A1416"/>
  <c r="A1334"/>
  <c r="A1248"/>
  <c r="A1086"/>
  <c r="A1003"/>
  <c r="A1167"/>
  <c r="A922"/>
  <c r="A837"/>
  <c r="A669"/>
  <c r="A578"/>
  <c r="A750"/>
  <c r="A1580"/>
  <c r="A1499"/>
  <c r="A1335"/>
  <c r="A1249"/>
  <c r="A1417"/>
  <c r="A1168"/>
  <c r="A1004"/>
  <c r="A1087"/>
  <c r="A751"/>
  <c r="A923"/>
  <c r="A838"/>
  <c r="A670"/>
  <c r="A579"/>
  <c r="A1581"/>
  <c r="A1500"/>
  <c r="A1418"/>
  <c r="A1336"/>
  <c r="A1250"/>
  <c r="A1088"/>
  <c r="A1005"/>
  <c r="A1169"/>
  <c r="A924"/>
  <c r="A839"/>
  <c r="A671"/>
  <c r="A580"/>
  <c r="A752"/>
  <c r="A1582"/>
  <c r="A1501"/>
  <c r="A1337"/>
  <c r="A1251"/>
  <c r="A1419"/>
  <c r="A1170"/>
  <c r="A1006"/>
  <c r="A1089"/>
  <c r="A753"/>
  <c r="A925"/>
  <c r="A840"/>
  <c r="A672"/>
  <c r="A581"/>
  <c r="A1583"/>
  <c r="A1502"/>
  <c r="A1420"/>
  <c r="A1338"/>
  <c r="A1252"/>
  <c r="A1090"/>
  <c r="A1007"/>
  <c r="A1171"/>
  <c r="A926"/>
  <c r="A841"/>
  <c r="A673"/>
  <c r="A582"/>
  <c r="A754"/>
  <c r="A1584"/>
  <c r="A1503"/>
  <c r="A1339"/>
  <c r="A1253"/>
  <c r="A1421"/>
  <c r="A1172"/>
  <c r="A1008"/>
  <c r="A1091"/>
  <c r="A755"/>
  <c r="A927"/>
  <c r="A842"/>
  <c r="A674"/>
  <c r="A583"/>
  <c r="A1585"/>
  <c r="A1504"/>
  <c r="A1422"/>
  <c r="A1340"/>
  <c r="A1254"/>
  <c r="A1092"/>
  <c r="A1009"/>
  <c r="A1173"/>
  <c r="A928"/>
  <c r="A843"/>
  <c r="A675"/>
  <c r="A584"/>
  <c r="A756"/>
  <c r="A1586"/>
  <c r="A1505"/>
  <c r="A1341"/>
  <c r="A1255"/>
  <c r="A1423"/>
  <c r="A1174"/>
  <c r="A1010"/>
  <c r="A1093"/>
  <c r="A757"/>
  <c r="A929"/>
  <c r="A844"/>
  <c r="A676"/>
  <c r="A585"/>
  <c r="A1587"/>
  <c r="A1506"/>
  <c r="A1424"/>
  <c r="A1342"/>
  <c r="A1256"/>
  <c r="A1094"/>
  <c r="A1011"/>
  <c r="A1175"/>
  <c r="A930"/>
  <c r="A845"/>
  <c r="A677"/>
  <c r="A586"/>
  <c r="A758"/>
  <c r="A1588"/>
  <c r="A1507"/>
  <c r="A1343"/>
  <c r="A1257"/>
  <c r="A1425"/>
  <c r="A1176"/>
  <c r="A1012"/>
  <c r="A1095"/>
  <c r="A759"/>
  <c r="A931"/>
  <c r="A846"/>
  <c r="A678"/>
  <c r="A587"/>
  <c r="A1589"/>
  <c r="A1508"/>
  <c r="A1426"/>
  <c r="A1344"/>
  <c r="A1258"/>
  <c r="A1096"/>
  <c r="A1013"/>
  <c r="A1177"/>
  <c r="A932"/>
  <c r="A847"/>
  <c r="A679"/>
  <c r="A588"/>
  <c r="A760"/>
  <c r="A1590"/>
  <c r="A1509"/>
  <c r="A1345"/>
  <c r="A1259"/>
  <c r="A1427"/>
  <c r="A1178"/>
  <c r="A1014"/>
  <c r="A1097"/>
  <c r="A761"/>
  <c r="A933"/>
  <c r="A848"/>
  <c r="A680"/>
  <c r="A589"/>
  <c r="A1591"/>
  <c r="A1510"/>
  <c r="A1428"/>
  <c r="A1346"/>
  <c r="A1260"/>
  <c r="A1098"/>
  <c r="A1015"/>
  <c r="A1179"/>
  <c r="A934"/>
  <c r="A849"/>
  <c r="A681"/>
  <c r="A590"/>
  <c r="A762"/>
  <c r="A1592"/>
  <c r="A1511"/>
  <c r="A1347"/>
  <c r="A1261"/>
  <c r="A1429"/>
  <c r="A1180"/>
  <c r="A1016"/>
  <c r="A1099"/>
  <c r="A763"/>
  <c r="A935"/>
  <c r="A850"/>
  <c r="A682"/>
  <c r="A591"/>
  <c r="A1593"/>
  <c r="A1512"/>
  <c r="A1430"/>
  <c r="A1348"/>
  <c r="A1262"/>
  <c r="A1100"/>
  <c r="A1017"/>
  <c r="A1181"/>
  <c r="A936"/>
  <c r="A851"/>
  <c r="A683"/>
  <c r="A592"/>
  <c r="A764"/>
  <c r="A1594"/>
  <c r="A1513"/>
  <c r="A1349"/>
  <c r="A1263"/>
  <c r="A1431"/>
  <c r="A1182"/>
  <c r="A1018"/>
  <c r="A1101"/>
  <c r="A765"/>
  <c r="A937"/>
  <c r="A852"/>
  <c r="A684"/>
  <c r="A593"/>
  <c r="G470"/>
  <c r="E470"/>
  <c r="F470" s="1"/>
  <c r="G472"/>
  <c r="E472"/>
  <c r="F472" s="1"/>
  <c r="G474"/>
  <c r="E474"/>
  <c r="F474" s="1"/>
  <c r="G476"/>
  <c r="E476"/>
  <c r="F476" s="1"/>
  <c r="G478"/>
  <c r="E478"/>
  <c r="F478" s="1"/>
  <c r="G480"/>
  <c r="E480"/>
  <c r="F480" s="1"/>
  <c r="G482"/>
  <c r="E482"/>
  <c r="F482" s="1"/>
  <c r="G484"/>
  <c r="E484"/>
  <c r="F484" s="1"/>
  <c r="G486"/>
  <c r="E486"/>
  <c r="F486" s="1"/>
  <c r="G488"/>
  <c r="E488"/>
  <c r="F488" s="1"/>
  <c r="G490"/>
  <c r="E490"/>
  <c r="F490" s="1"/>
  <c r="G492"/>
  <c r="E492"/>
  <c r="F492" s="1"/>
  <c r="G494"/>
  <c r="E494"/>
  <c r="F494" s="1"/>
  <c r="G496"/>
  <c r="E496"/>
  <c r="F496" s="1"/>
  <c r="G498"/>
  <c r="E498"/>
  <c r="F498" s="1"/>
  <c r="G500"/>
  <c r="E500"/>
  <c r="F500" s="1"/>
  <c r="G502"/>
  <c r="E502"/>
  <c r="F502" s="1"/>
  <c r="G504"/>
  <c r="E504"/>
  <c r="F504" s="1"/>
  <c r="G506"/>
  <c r="E506"/>
  <c r="F506" s="1"/>
  <c r="G508"/>
  <c r="E508"/>
  <c r="F508" s="1"/>
  <c r="G510"/>
  <c r="E510"/>
  <c r="F510" s="1"/>
  <c r="G512"/>
  <c r="E512"/>
  <c r="F512" s="1"/>
  <c r="F778"/>
  <c r="C14"/>
  <c r="E12"/>
  <c r="D13"/>
  <c r="E13" s="1"/>
  <c r="E39"/>
  <c r="A119"/>
  <c r="A439" s="1"/>
  <c r="E119"/>
  <c r="A120"/>
  <c r="A440" s="1"/>
  <c r="A121"/>
  <c r="A441" s="1"/>
  <c r="A122"/>
  <c r="A442" s="1"/>
  <c r="A123"/>
  <c r="A443" s="1"/>
  <c r="A124"/>
  <c r="A444" s="1"/>
  <c r="A125"/>
  <c r="A445" s="1"/>
  <c r="A126"/>
  <c r="A446" s="1"/>
  <c r="A127"/>
  <c r="A447" s="1"/>
  <c r="A128"/>
  <c r="A448" s="1"/>
  <c r="A129"/>
  <c r="A449" s="1"/>
  <c r="A130"/>
  <c r="A450" s="1"/>
  <c r="A131"/>
  <c r="A451" s="1"/>
  <c r="A132"/>
  <c r="A452" s="1"/>
  <c r="A133"/>
  <c r="A453" s="1"/>
  <c r="A134"/>
  <c r="A454" s="1"/>
  <c r="A135"/>
  <c r="A455" s="1"/>
  <c r="A136"/>
  <c r="A456" s="1"/>
  <c r="A137"/>
  <c r="A457" s="1"/>
  <c r="A138"/>
  <c r="A458" s="1"/>
  <c r="A139"/>
  <c r="A459" s="1"/>
  <c r="A140"/>
  <c r="A460" s="1"/>
  <c r="A141"/>
  <c r="A461" s="1"/>
  <c r="A142"/>
  <c r="A462" s="1"/>
  <c r="A143"/>
  <c r="A463" s="1"/>
  <c r="A144"/>
  <c r="A464" s="1"/>
  <c r="A145"/>
  <c r="A465" s="1"/>
  <c r="A146"/>
  <c r="A466" s="1"/>
  <c r="A147"/>
  <c r="A467" s="1"/>
  <c r="A148"/>
  <c r="A468" s="1"/>
  <c r="A149"/>
  <c r="A469" s="1"/>
  <c r="A150"/>
  <c r="A470" s="1"/>
  <c r="A151"/>
  <c r="A471" s="1"/>
  <c r="A152"/>
  <c r="A472" s="1"/>
  <c r="A153"/>
  <c r="A473" s="1"/>
  <c r="A154"/>
  <c r="A474" s="1"/>
  <c r="A155"/>
  <c r="A475" s="1"/>
  <c r="A156"/>
  <c r="A476" s="1"/>
  <c r="A157"/>
  <c r="A477" s="1"/>
  <c r="A158"/>
  <c r="A478" s="1"/>
  <c r="A159"/>
  <c r="A479" s="1"/>
  <c r="A160"/>
  <c r="A480" s="1"/>
  <c r="A161"/>
  <c r="A481" s="1"/>
  <c r="A162"/>
  <c r="A482" s="1"/>
  <c r="A163"/>
  <c r="A483" s="1"/>
  <c r="A164"/>
  <c r="A484" s="1"/>
  <c r="A165"/>
  <c r="A485" s="1"/>
  <c r="A166"/>
  <c r="A486" s="1"/>
  <c r="A167"/>
  <c r="A487" s="1"/>
  <c r="A168"/>
  <c r="A488" s="1"/>
  <c r="A169"/>
  <c r="A489" s="1"/>
  <c r="A170"/>
  <c r="A490" s="1"/>
  <c r="A171"/>
  <c r="A491" s="1"/>
  <c r="A172"/>
  <c r="A492" s="1"/>
  <c r="A173"/>
  <c r="A493" s="1"/>
  <c r="A174"/>
  <c r="A494" s="1"/>
  <c r="A175"/>
  <c r="A495" s="1"/>
  <c r="A176"/>
  <c r="A496" s="1"/>
  <c r="A177"/>
  <c r="A497" s="1"/>
  <c r="A178"/>
  <c r="A498" s="1"/>
  <c r="A179"/>
  <c r="A499" s="1"/>
  <c r="A180"/>
  <c r="A500" s="1"/>
  <c r="A181"/>
  <c r="A501" s="1"/>
  <c r="A182"/>
  <c r="A502" s="1"/>
  <c r="A183"/>
  <c r="A503" s="1"/>
  <c r="A184"/>
  <c r="A504" s="1"/>
  <c r="A185"/>
  <c r="A505" s="1"/>
  <c r="A186"/>
  <c r="A506" s="1"/>
  <c r="A187"/>
  <c r="A507" s="1"/>
  <c r="A188"/>
  <c r="A508" s="1"/>
  <c r="A189"/>
  <c r="A509" s="1"/>
  <c r="A190"/>
  <c r="A510" s="1"/>
  <c r="A191"/>
  <c r="A511" s="1"/>
  <c r="A192"/>
  <c r="A512" s="1"/>
  <c r="A193"/>
  <c r="A513" s="1"/>
  <c r="A199"/>
  <c r="E199"/>
  <c r="F199" s="1"/>
  <c r="G199"/>
  <c r="B200"/>
  <c r="A201"/>
  <c r="E201"/>
  <c r="F201" s="1"/>
  <c r="B202"/>
  <c r="A203"/>
  <c r="E203"/>
  <c r="F203" s="1"/>
  <c r="B204"/>
  <c r="A205"/>
  <c r="E205"/>
  <c r="F205" s="1"/>
  <c r="B206"/>
  <c r="A207"/>
  <c r="E207"/>
  <c r="F207" s="1"/>
  <c r="B208"/>
  <c r="A209"/>
  <c r="E209"/>
  <c r="F209" s="1"/>
  <c r="B210"/>
  <c r="A211"/>
  <c r="E211"/>
  <c r="F211" s="1"/>
  <c r="B212"/>
  <c r="A213"/>
  <c r="E213"/>
  <c r="F213" s="1"/>
  <c r="B214"/>
  <c r="A215"/>
  <c r="E215"/>
  <c r="F215" s="1"/>
  <c r="B216"/>
  <c r="A217"/>
  <c r="E217"/>
  <c r="F217" s="1"/>
  <c r="B218"/>
  <c r="A219"/>
  <c r="E219"/>
  <c r="F219" s="1"/>
  <c r="B220"/>
  <c r="A221"/>
  <c r="E221"/>
  <c r="F221" s="1"/>
  <c r="B222"/>
  <c r="A223"/>
  <c r="E223"/>
  <c r="F223" s="1"/>
  <c r="B224"/>
  <c r="A225"/>
  <c r="E225"/>
  <c r="F225" s="1"/>
  <c r="B226"/>
  <c r="A227"/>
  <c r="E227"/>
  <c r="F227" s="1"/>
  <c r="B228"/>
  <c r="A229"/>
  <c r="E229"/>
  <c r="F229" s="1"/>
  <c r="B230"/>
  <c r="A231"/>
  <c r="E231"/>
  <c r="F231" s="1"/>
  <c r="B232"/>
  <c r="A233"/>
  <c r="E233"/>
  <c r="F233" s="1"/>
  <c r="B234"/>
  <c r="A235"/>
  <c r="E235"/>
  <c r="F235" s="1"/>
  <c r="B236"/>
  <c r="A237"/>
  <c r="E237"/>
  <c r="F237" s="1"/>
  <c r="B238"/>
  <c r="A239"/>
  <c r="E239"/>
  <c r="F239" s="1"/>
  <c r="B240"/>
  <c r="A241"/>
  <c r="E241"/>
  <c r="F241" s="1"/>
  <c r="B242"/>
  <c r="A243"/>
  <c r="E243"/>
  <c r="F243" s="1"/>
  <c r="B244"/>
  <c r="A245"/>
  <c r="E245"/>
  <c r="F245" s="1"/>
  <c r="B246"/>
  <c r="A247"/>
  <c r="E247"/>
  <c r="F247" s="1"/>
  <c r="B248"/>
  <c r="A249"/>
  <c r="E249"/>
  <c r="F249" s="1"/>
  <c r="B250"/>
  <c r="A251"/>
  <c r="E251"/>
  <c r="F251" s="1"/>
  <c r="B252"/>
  <c r="A253"/>
  <c r="E253"/>
  <c r="F253" s="1"/>
  <c r="B254"/>
  <c r="A255"/>
  <c r="E255"/>
  <c r="F255" s="1"/>
  <c r="B256"/>
  <c r="A257"/>
  <c r="E257"/>
  <c r="F257" s="1"/>
  <c r="B258"/>
  <c r="A259"/>
  <c r="E259"/>
  <c r="F259" s="1"/>
  <c r="B260"/>
  <c r="A261"/>
  <c r="E261"/>
  <c r="F261" s="1"/>
  <c r="B262"/>
  <c r="A263"/>
  <c r="E263"/>
  <c r="F263" s="1"/>
  <c r="B264"/>
  <c r="A265"/>
  <c r="E265"/>
  <c r="F265" s="1"/>
  <c r="B266"/>
  <c r="A267"/>
  <c r="E267"/>
  <c r="F267" s="1"/>
  <c r="B268"/>
  <c r="A269"/>
  <c r="E269"/>
  <c r="F269" s="1"/>
  <c r="B270"/>
  <c r="A271"/>
  <c r="E271"/>
  <c r="F271" s="1"/>
  <c r="B272"/>
  <c r="A273"/>
  <c r="E273"/>
  <c r="F273" s="1"/>
  <c r="A279"/>
  <c r="E279"/>
  <c r="F279" s="1"/>
  <c r="G279"/>
  <c r="B280"/>
  <c r="A281"/>
  <c r="E281"/>
  <c r="F281" s="1"/>
  <c r="B282"/>
  <c r="A283"/>
  <c r="E283"/>
  <c r="F283" s="1"/>
  <c r="B284"/>
  <c r="A285"/>
  <c r="E285"/>
  <c r="F285" s="1"/>
  <c r="B286"/>
  <c r="A287"/>
  <c r="E287"/>
  <c r="F287" s="1"/>
  <c r="B288"/>
  <c r="A289"/>
  <c r="E289"/>
  <c r="F289" s="1"/>
  <c r="B290"/>
  <c r="A291"/>
  <c r="E291"/>
  <c r="F291" s="1"/>
  <c r="B292"/>
  <c r="A293"/>
  <c r="E293"/>
  <c r="F293" s="1"/>
  <c r="B294"/>
  <c r="A295"/>
  <c r="E295"/>
  <c r="F295" s="1"/>
  <c r="B296"/>
  <c r="A297"/>
  <c r="E297"/>
  <c r="F297" s="1"/>
  <c r="B298"/>
  <c r="A299"/>
  <c r="E299"/>
  <c r="F299" s="1"/>
  <c r="B300"/>
  <c r="A301"/>
  <c r="E301"/>
  <c r="F301" s="1"/>
  <c r="B302"/>
  <c r="A303"/>
  <c r="E303"/>
  <c r="F303" s="1"/>
  <c r="B304"/>
  <c r="A305"/>
  <c r="E305"/>
  <c r="F305" s="1"/>
  <c r="B306"/>
  <c r="A307"/>
  <c r="E307"/>
  <c r="F307" s="1"/>
  <c r="B308"/>
  <c r="A309"/>
  <c r="E309"/>
  <c r="F309" s="1"/>
  <c r="B310"/>
  <c r="A311"/>
  <c r="E311"/>
  <c r="F311" s="1"/>
  <c r="B312"/>
  <c r="A313"/>
  <c r="E313"/>
  <c r="F313" s="1"/>
  <c r="B314"/>
  <c r="A315"/>
  <c r="E315"/>
  <c r="F315" s="1"/>
  <c r="B316"/>
  <c r="A317"/>
  <c r="E317"/>
  <c r="F317" s="1"/>
  <c r="B318"/>
  <c r="A319"/>
  <c r="E319"/>
  <c r="F319" s="1"/>
  <c r="B320"/>
  <c r="A321"/>
  <c r="E321"/>
  <c r="F321" s="1"/>
  <c r="B322"/>
  <c r="A323"/>
  <c r="E323"/>
  <c r="F323" s="1"/>
  <c r="B324"/>
  <c r="A325"/>
  <c r="E325"/>
  <c r="F325" s="1"/>
  <c r="B326"/>
  <c r="A327"/>
  <c r="E327"/>
  <c r="F327" s="1"/>
  <c r="B328"/>
  <c r="A329"/>
  <c r="E329"/>
  <c r="F329" s="1"/>
  <c r="B330"/>
  <c r="A331"/>
  <c r="E331"/>
  <c r="F331" s="1"/>
  <c r="B332"/>
  <c r="A333"/>
  <c r="E333"/>
  <c r="F333" s="1"/>
  <c r="B334"/>
  <c r="A335"/>
  <c r="E335"/>
  <c r="F335" s="1"/>
  <c r="B336"/>
  <c r="A337"/>
  <c r="E337"/>
  <c r="F337" s="1"/>
  <c r="B338"/>
  <c r="A339"/>
  <c r="E339"/>
  <c r="F339" s="1"/>
  <c r="B340"/>
  <c r="A341"/>
  <c r="E341"/>
  <c r="F341" s="1"/>
  <c r="B342"/>
  <c r="A343"/>
  <c r="E343"/>
  <c r="F343" s="1"/>
  <c r="B344"/>
  <c r="A345"/>
  <c r="E345"/>
  <c r="F345" s="1"/>
  <c r="B346"/>
  <c r="A347"/>
  <c r="E347"/>
  <c r="F347" s="1"/>
  <c r="B348"/>
  <c r="A349"/>
  <c r="E349"/>
  <c r="F349" s="1"/>
  <c r="B350"/>
  <c r="A351"/>
  <c r="E351"/>
  <c r="F351" s="1"/>
  <c r="B352"/>
  <c r="A353"/>
  <c r="E353"/>
  <c r="F353" s="1"/>
  <c r="A359"/>
  <c r="D360"/>
  <c r="A361"/>
  <c r="B362"/>
  <c r="D362"/>
  <c r="A363"/>
  <c r="D364"/>
  <c r="A365"/>
  <c r="D366"/>
  <c r="A367"/>
  <c r="D368"/>
  <c r="A369"/>
  <c r="D370"/>
  <c r="A371"/>
  <c r="D372"/>
  <c r="A373"/>
  <c r="D374"/>
  <c r="A375"/>
  <c r="D376"/>
  <c r="A377"/>
  <c r="D378"/>
  <c r="A379"/>
  <c r="D380"/>
  <c r="A381"/>
  <c r="D382"/>
  <c r="A383"/>
  <c r="D384"/>
  <c r="A385"/>
  <c r="D386"/>
  <c r="A387"/>
  <c r="D388"/>
  <c r="A389"/>
  <c r="D390"/>
  <c r="A391"/>
  <c r="D392"/>
  <c r="A393"/>
  <c r="D394"/>
  <c r="A395"/>
  <c r="D396"/>
  <c r="A397"/>
  <c r="D398"/>
  <c r="A399"/>
  <c r="D400"/>
  <c r="A401"/>
  <c r="D402"/>
  <c r="A403"/>
  <c r="D404"/>
  <c r="A405"/>
  <c r="D406"/>
  <c r="A407"/>
  <c r="D408"/>
  <c r="A409"/>
  <c r="D410"/>
  <c r="A411"/>
  <c r="D412"/>
  <c r="A413"/>
  <c r="D414"/>
  <c r="A415"/>
  <c r="D416"/>
  <c r="A417"/>
  <c r="D418"/>
  <c r="A419"/>
  <c r="D420"/>
  <c r="A421"/>
  <c r="D422"/>
  <c r="A423"/>
  <c r="D424"/>
  <c r="A425"/>
  <c r="D426"/>
  <c r="A427"/>
  <c r="D428"/>
  <c r="A429"/>
  <c r="D430"/>
  <c r="A431"/>
  <c r="D432"/>
  <c r="A433"/>
  <c r="C514"/>
  <c r="G514" s="1"/>
  <c r="D440"/>
  <c r="D442"/>
  <c r="D444"/>
  <c r="D446"/>
  <c r="D448"/>
  <c r="D450"/>
  <c r="D452"/>
  <c r="D454"/>
  <c r="D456"/>
  <c r="D458"/>
  <c r="D460"/>
  <c r="D462"/>
  <c r="D464"/>
  <c r="D466"/>
  <c r="D468"/>
  <c r="E691"/>
  <c r="E693"/>
  <c r="E695"/>
  <c r="E697"/>
  <c r="E699"/>
  <c r="E701"/>
  <c r="E703"/>
  <c r="E705"/>
  <c r="E707"/>
  <c r="E709"/>
  <c r="E711"/>
  <c r="E713"/>
  <c r="E715"/>
  <c r="E717"/>
  <c r="E719"/>
  <c r="E721"/>
  <c r="E723"/>
  <c r="E725"/>
  <c r="E727"/>
  <c r="E729"/>
  <c r="E731"/>
  <c r="E733"/>
  <c r="E735"/>
  <c r="E737"/>
  <c r="E739"/>
  <c r="E741"/>
  <c r="E743"/>
  <c r="E745"/>
  <c r="E747"/>
  <c r="E749"/>
  <c r="E751"/>
  <c r="E753"/>
  <c r="E755"/>
  <c r="E757"/>
  <c r="E759"/>
  <c r="E761"/>
  <c r="E763"/>
  <c r="E765"/>
  <c r="B1521"/>
  <c r="B1440"/>
  <c r="B1276"/>
  <c r="B1358"/>
  <c r="B1109"/>
  <c r="B1190"/>
  <c r="B1028"/>
  <c r="B692"/>
  <c r="B945"/>
  <c r="B864"/>
  <c r="B779"/>
  <c r="B611"/>
  <c r="B520"/>
  <c r="B1522"/>
  <c r="B1359"/>
  <c r="B1441"/>
  <c r="B1277"/>
  <c r="B1191"/>
  <c r="B1029"/>
  <c r="B1110"/>
  <c r="B865"/>
  <c r="B780"/>
  <c r="B612"/>
  <c r="B521"/>
  <c r="B946"/>
  <c r="B693"/>
  <c r="B1524"/>
  <c r="B1361"/>
  <c r="B1443"/>
  <c r="B1279"/>
  <c r="B1193"/>
  <c r="B1031"/>
  <c r="B1112"/>
  <c r="B867"/>
  <c r="B782"/>
  <c r="B614"/>
  <c r="B523"/>
  <c r="B948"/>
  <c r="B695"/>
  <c r="B1525"/>
  <c r="B1444"/>
  <c r="B1280"/>
  <c r="B1362"/>
  <c r="B1113"/>
  <c r="B1194"/>
  <c r="B1032"/>
  <c r="B696"/>
  <c r="B949"/>
  <c r="B868"/>
  <c r="B783"/>
  <c r="B615"/>
  <c r="B524"/>
  <c r="B1527"/>
  <c r="B1446"/>
  <c r="B1282"/>
  <c r="B1364"/>
  <c r="B1115"/>
  <c r="B1196"/>
  <c r="B1034"/>
  <c r="B698"/>
  <c r="B951"/>
  <c r="B870"/>
  <c r="B785"/>
  <c r="B617"/>
  <c r="B526"/>
  <c r="B1528"/>
  <c r="B1447"/>
  <c r="B1365"/>
  <c r="B1283"/>
  <c r="B1197"/>
  <c r="B1035"/>
  <c r="B1116"/>
  <c r="B871"/>
  <c r="B786"/>
  <c r="B618"/>
  <c r="B527"/>
  <c r="B952"/>
  <c r="B699"/>
  <c r="B1529"/>
  <c r="B1284"/>
  <c r="B1448"/>
  <c r="B1366"/>
  <c r="B1117"/>
  <c r="B1198"/>
  <c r="B1036"/>
  <c r="B700"/>
  <c r="B953"/>
  <c r="B872"/>
  <c r="B787"/>
  <c r="B619"/>
  <c r="B528"/>
  <c r="B1531"/>
  <c r="B1286"/>
  <c r="B1450"/>
  <c r="B1368"/>
  <c r="B1119"/>
  <c r="B1200"/>
  <c r="B1038"/>
  <c r="B702"/>
  <c r="B955"/>
  <c r="B874"/>
  <c r="B789"/>
  <c r="B621"/>
  <c r="B530"/>
  <c r="B1532"/>
  <c r="B1451"/>
  <c r="B1369"/>
  <c r="B1287"/>
  <c r="B1201"/>
  <c r="B1039"/>
  <c r="B1120"/>
  <c r="B875"/>
  <c r="B790"/>
  <c r="B622"/>
  <c r="B531"/>
  <c r="B956"/>
  <c r="B703"/>
  <c r="B1533"/>
  <c r="B1288"/>
  <c r="B1452"/>
  <c r="B1370"/>
  <c r="B1121"/>
  <c r="B1202"/>
  <c r="B1040"/>
  <c r="B704"/>
  <c r="B957"/>
  <c r="B876"/>
  <c r="B791"/>
  <c r="B623"/>
  <c r="B532"/>
  <c r="B1534"/>
  <c r="B1453"/>
  <c r="B1371"/>
  <c r="B1289"/>
  <c r="B1203"/>
  <c r="B1041"/>
  <c r="B1122"/>
  <c r="B877"/>
  <c r="B792"/>
  <c r="B624"/>
  <c r="B533"/>
  <c r="B958"/>
  <c r="B705"/>
  <c r="B1535"/>
  <c r="B1290"/>
  <c r="B1454"/>
  <c r="B1372"/>
  <c r="B1123"/>
  <c r="B1204"/>
  <c r="B1042"/>
  <c r="B706"/>
  <c r="B959"/>
  <c r="B878"/>
  <c r="B793"/>
  <c r="B625"/>
  <c r="B534"/>
  <c r="B1536"/>
  <c r="B1455"/>
  <c r="B1373"/>
  <c r="B1291"/>
  <c r="B1205"/>
  <c r="B1043"/>
  <c r="B1124"/>
  <c r="B879"/>
  <c r="B794"/>
  <c r="B626"/>
  <c r="B535"/>
  <c r="B960"/>
  <c r="B707"/>
  <c r="B1456"/>
  <c r="B1537"/>
  <c r="B1292"/>
  <c r="B1374"/>
  <c r="B1125"/>
  <c r="B1206"/>
  <c r="B1044"/>
  <c r="B708"/>
  <c r="B961"/>
  <c r="B880"/>
  <c r="B795"/>
  <c r="B627"/>
  <c r="B536"/>
  <c r="B1538"/>
  <c r="B1457"/>
  <c r="B1375"/>
  <c r="B1293"/>
  <c r="B1207"/>
  <c r="B1045"/>
  <c r="B1126"/>
  <c r="B881"/>
  <c r="B796"/>
  <c r="B628"/>
  <c r="B537"/>
  <c r="B962"/>
  <c r="B709"/>
  <c r="B1539"/>
  <c r="B1458"/>
  <c r="B1294"/>
  <c r="B1376"/>
  <c r="B1127"/>
  <c r="B1208"/>
  <c r="B1046"/>
  <c r="B710"/>
  <c r="B963"/>
  <c r="B882"/>
  <c r="B797"/>
  <c r="B629"/>
  <c r="B538"/>
  <c r="B1540"/>
  <c r="B1459"/>
  <c r="B1377"/>
  <c r="B1295"/>
  <c r="B1209"/>
  <c r="B1047"/>
  <c r="B1128"/>
  <c r="B883"/>
  <c r="B798"/>
  <c r="B630"/>
  <c r="B539"/>
  <c r="B964"/>
  <c r="B711"/>
  <c r="B1541"/>
  <c r="B1460"/>
  <c r="B1296"/>
  <c r="B1378"/>
  <c r="B1129"/>
  <c r="B1210"/>
  <c r="B1048"/>
  <c r="B712"/>
  <c r="B965"/>
  <c r="B884"/>
  <c r="B799"/>
  <c r="B631"/>
  <c r="B540"/>
  <c r="B1542"/>
  <c r="B1461"/>
  <c r="B1379"/>
  <c r="B1297"/>
  <c r="B1211"/>
  <c r="B1049"/>
  <c r="B1130"/>
  <c r="B885"/>
  <c r="B800"/>
  <c r="B632"/>
  <c r="B541"/>
  <c r="B966"/>
  <c r="B713"/>
  <c r="B1543"/>
  <c r="B1462"/>
  <c r="B1298"/>
  <c r="B1380"/>
  <c r="B1131"/>
  <c r="B1212"/>
  <c r="B1050"/>
  <c r="B714"/>
  <c r="B967"/>
  <c r="B886"/>
  <c r="B801"/>
  <c r="B633"/>
  <c r="B542"/>
  <c r="B1544"/>
  <c r="B1463"/>
  <c r="B1381"/>
  <c r="B1299"/>
  <c r="B1213"/>
  <c r="B1051"/>
  <c r="B1132"/>
  <c r="B887"/>
  <c r="B802"/>
  <c r="B634"/>
  <c r="B543"/>
  <c r="B968"/>
  <c r="B715"/>
  <c r="B1545"/>
  <c r="B1464"/>
  <c r="B1300"/>
  <c r="B1382"/>
  <c r="B1133"/>
  <c r="B1214"/>
  <c r="B1052"/>
  <c r="B716"/>
  <c r="B969"/>
  <c r="B888"/>
  <c r="B803"/>
  <c r="B635"/>
  <c r="B544"/>
  <c r="B1546"/>
  <c r="B1465"/>
  <c r="B1383"/>
  <c r="B1301"/>
  <c r="B1215"/>
  <c r="B1053"/>
  <c r="B1134"/>
  <c r="B889"/>
  <c r="B804"/>
  <c r="B636"/>
  <c r="B545"/>
  <c r="B970"/>
  <c r="B717"/>
  <c r="B1547"/>
  <c r="B1466"/>
  <c r="B1302"/>
  <c r="B1384"/>
  <c r="B1135"/>
  <c r="B1216"/>
  <c r="B1054"/>
  <c r="B718"/>
  <c r="B971"/>
  <c r="B890"/>
  <c r="B805"/>
  <c r="B637"/>
  <c r="B546"/>
  <c r="B1548"/>
  <c r="B1467"/>
  <c r="B1385"/>
  <c r="B1303"/>
  <c r="B1217"/>
  <c r="B1055"/>
  <c r="B1136"/>
  <c r="B891"/>
  <c r="B806"/>
  <c r="B638"/>
  <c r="B547"/>
  <c r="B972"/>
  <c r="B719"/>
  <c r="B1549"/>
  <c r="B1468"/>
  <c r="B1304"/>
  <c r="B1386"/>
  <c r="B1137"/>
  <c r="B1218"/>
  <c r="B1056"/>
  <c r="B720"/>
  <c r="B973"/>
  <c r="B892"/>
  <c r="B807"/>
  <c r="B639"/>
  <c r="B548"/>
  <c r="B1550"/>
  <c r="B1469"/>
  <c r="B1387"/>
  <c r="B1305"/>
  <c r="B1219"/>
  <c r="B1057"/>
  <c r="B1138"/>
  <c r="B893"/>
  <c r="B808"/>
  <c r="B640"/>
  <c r="B549"/>
  <c r="B974"/>
  <c r="B721"/>
  <c r="B1551"/>
  <c r="B1470"/>
  <c r="B1306"/>
  <c r="B1220"/>
  <c r="B1388"/>
  <c r="B1139"/>
  <c r="B1058"/>
  <c r="B722"/>
  <c r="B975"/>
  <c r="B894"/>
  <c r="B809"/>
  <c r="B641"/>
  <c r="B550"/>
  <c r="B1552"/>
  <c r="B1471"/>
  <c r="B1389"/>
  <c r="B1307"/>
  <c r="B1221"/>
  <c r="B1059"/>
  <c r="B1140"/>
  <c r="B895"/>
  <c r="B810"/>
  <c r="B642"/>
  <c r="B551"/>
  <c r="B976"/>
  <c r="B723"/>
  <c r="B1553"/>
  <c r="B1472"/>
  <c r="B1308"/>
  <c r="B1222"/>
  <c r="B1390"/>
  <c r="B1141"/>
  <c r="B1060"/>
  <c r="B724"/>
  <c r="B977"/>
  <c r="B896"/>
  <c r="B811"/>
  <c r="B643"/>
  <c r="B552"/>
  <c r="B1554"/>
  <c r="B1473"/>
  <c r="B1391"/>
  <c r="B1309"/>
  <c r="B1223"/>
  <c r="B1061"/>
  <c r="B1142"/>
  <c r="B897"/>
  <c r="B812"/>
  <c r="B644"/>
  <c r="B553"/>
  <c r="B978"/>
  <c r="B725"/>
  <c r="B1555"/>
  <c r="B1474"/>
  <c r="B1310"/>
  <c r="B1224"/>
  <c r="B1392"/>
  <c r="B1143"/>
  <c r="B1062"/>
  <c r="B726"/>
  <c r="B979"/>
  <c r="B898"/>
  <c r="B813"/>
  <c r="B645"/>
  <c r="B554"/>
  <c r="B1556"/>
  <c r="B1475"/>
  <c r="B1393"/>
  <c r="B1311"/>
  <c r="B1225"/>
  <c r="B1063"/>
  <c r="B1144"/>
  <c r="B899"/>
  <c r="B814"/>
  <c r="B646"/>
  <c r="B555"/>
  <c r="B980"/>
  <c r="B727"/>
  <c r="B1557"/>
  <c r="B1476"/>
  <c r="B1312"/>
  <c r="B1226"/>
  <c r="B1394"/>
  <c r="B1145"/>
  <c r="B1064"/>
  <c r="B981"/>
  <c r="B728"/>
  <c r="B900"/>
  <c r="B815"/>
  <c r="B647"/>
  <c r="B556"/>
  <c r="B1558"/>
  <c r="B1477"/>
  <c r="B1395"/>
  <c r="B1313"/>
  <c r="B1227"/>
  <c r="B1065"/>
  <c r="B1146"/>
  <c r="B982"/>
  <c r="B901"/>
  <c r="B816"/>
  <c r="B648"/>
  <c r="B557"/>
  <c r="B729"/>
  <c r="B1559"/>
  <c r="B1478"/>
  <c r="B1314"/>
  <c r="B1228"/>
  <c r="B1396"/>
  <c r="B1147"/>
  <c r="B1066"/>
  <c r="B983"/>
  <c r="B730"/>
  <c r="B902"/>
  <c r="B817"/>
  <c r="B649"/>
  <c r="B558"/>
  <c r="B1560"/>
  <c r="B1479"/>
  <c r="B1397"/>
  <c r="B1315"/>
  <c r="B1229"/>
  <c r="B1067"/>
  <c r="B1148"/>
  <c r="B984"/>
  <c r="B903"/>
  <c r="B818"/>
  <c r="B650"/>
  <c r="B559"/>
  <c r="B731"/>
  <c r="B1561"/>
  <c r="B1480"/>
  <c r="B1316"/>
  <c r="B1230"/>
  <c r="B1398"/>
  <c r="B1149"/>
  <c r="B1068"/>
  <c r="B985"/>
  <c r="B732"/>
  <c r="B904"/>
  <c r="B819"/>
  <c r="B651"/>
  <c r="B560"/>
  <c r="B1562"/>
  <c r="B1481"/>
  <c r="B1399"/>
  <c r="B1317"/>
  <c r="B1231"/>
  <c r="B1069"/>
  <c r="B1150"/>
  <c r="B986"/>
  <c r="B905"/>
  <c r="B820"/>
  <c r="B652"/>
  <c r="B561"/>
  <c r="B733"/>
  <c r="B1563"/>
  <c r="B1482"/>
  <c r="B1318"/>
  <c r="B1232"/>
  <c r="B1400"/>
  <c r="B1151"/>
  <c r="B1070"/>
  <c r="B987"/>
  <c r="B734"/>
  <c r="B906"/>
  <c r="B821"/>
  <c r="B653"/>
  <c r="B562"/>
  <c r="B1564"/>
  <c r="B1483"/>
  <c r="B1401"/>
  <c r="B1319"/>
  <c r="B1233"/>
  <c r="B1071"/>
  <c r="B1152"/>
  <c r="B988"/>
  <c r="B907"/>
  <c r="B822"/>
  <c r="B654"/>
  <c r="B563"/>
  <c r="B735"/>
  <c r="B1565"/>
  <c r="B1484"/>
  <c r="B1320"/>
  <c r="B1234"/>
  <c r="B1402"/>
  <c r="B1153"/>
  <c r="B1072"/>
  <c r="B989"/>
  <c r="B736"/>
  <c r="B908"/>
  <c r="B823"/>
  <c r="B655"/>
  <c r="B564"/>
  <c r="B1566"/>
  <c r="B1485"/>
  <c r="B1403"/>
  <c r="B1321"/>
  <c r="B1235"/>
  <c r="B1073"/>
  <c r="B1154"/>
  <c r="B990"/>
  <c r="B909"/>
  <c r="B824"/>
  <c r="B656"/>
  <c r="B565"/>
  <c r="B737"/>
  <c r="B1567"/>
  <c r="B1486"/>
  <c r="B1322"/>
  <c r="B1236"/>
  <c r="B1404"/>
  <c r="B1155"/>
  <c r="B1074"/>
  <c r="B991"/>
  <c r="B738"/>
  <c r="B910"/>
  <c r="B825"/>
  <c r="B657"/>
  <c r="B566"/>
  <c r="B1568"/>
  <c r="B1487"/>
  <c r="B1405"/>
  <c r="B1323"/>
  <c r="B1237"/>
  <c r="B1075"/>
  <c r="B1156"/>
  <c r="B992"/>
  <c r="B911"/>
  <c r="B826"/>
  <c r="B658"/>
  <c r="B567"/>
  <c r="B739"/>
  <c r="B1569"/>
  <c r="B1488"/>
  <c r="B1324"/>
  <c r="B1238"/>
  <c r="B1406"/>
  <c r="B1157"/>
  <c r="B1076"/>
  <c r="B993"/>
  <c r="B740"/>
  <c r="B912"/>
  <c r="B827"/>
  <c r="B659"/>
  <c r="B568"/>
  <c r="B1570"/>
  <c r="B1489"/>
  <c r="B1407"/>
  <c r="B1325"/>
  <c r="B1239"/>
  <c r="B1077"/>
  <c r="B1158"/>
  <c r="B994"/>
  <c r="B913"/>
  <c r="B828"/>
  <c r="B660"/>
  <c r="B569"/>
  <c r="B741"/>
  <c r="B1571"/>
  <c r="B1490"/>
  <c r="B1326"/>
  <c r="B1240"/>
  <c r="B1408"/>
  <c r="B1159"/>
  <c r="B1078"/>
  <c r="B995"/>
  <c r="B742"/>
  <c r="B914"/>
  <c r="B829"/>
  <c r="B661"/>
  <c r="B570"/>
  <c r="B1572"/>
  <c r="B1491"/>
  <c r="B1409"/>
  <c r="B1327"/>
  <c r="B1241"/>
  <c r="B1079"/>
  <c r="B1160"/>
  <c r="B996"/>
  <c r="B915"/>
  <c r="B830"/>
  <c r="B662"/>
  <c r="B571"/>
  <c r="B743"/>
  <c r="B1573"/>
  <c r="B1492"/>
  <c r="B1328"/>
  <c r="B1242"/>
  <c r="B1410"/>
  <c r="B1161"/>
  <c r="B1080"/>
  <c r="B997"/>
  <c r="B744"/>
  <c r="B916"/>
  <c r="B831"/>
  <c r="B663"/>
  <c r="B572"/>
  <c r="B1574"/>
  <c r="B1493"/>
  <c r="B1411"/>
  <c r="B1329"/>
  <c r="B1243"/>
  <c r="B1081"/>
  <c r="B1162"/>
  <c r="B998"/>
  <c r="B917"/>
  <c r="B832"/>
  <c r="B664"/>
  <c r="B573"/>
  <c r="B745"/>
  <c r="B1575"/>
  <c r="B1494"/>
  <c r="B1330"/>
  <c r="B1244"/>
  <c r="B1412"/>
  <c r="B1163"/>
  <c r="B1082"/>
  <c r="B999"/>
  <c r="B746"/>
  <c r="B918"/>
  <c r="B833"/>
  <c r="B665"/>
  <c r="B574"/>
  <c r="B1576"/>
  <c r="B1495"/>
  <c r="B1413"/>
  <c r="B1331"/>
  <c r="B1245"/>
  <c r="B1083"/>
  <c r="B1164"/>
  <c r="B1000"/>
  <c r="B919"/>
  <c r="B834"/>
  <c r="B666"/>
  <c r="B575"/>
  <c r="B747"/>
  <c r="B1577"/>
  <c r="B1496"/>
  <c r="B1332"/>
  <c r="B1246"/>
  <c r="B1414"/>
  <c r="B1165"/>
  <c r="B1084"/>
  <c r="B1001"/>
  <c r="B748"/>
  <c r="B920"/>
  <c r="B835"/>
  <c r="B667"/>
  <c r="B576"/>
  <c r="B1578"/>
  <c r="B1497"/>
  <c r="B1415"/>
  <c r="B1333"/>
  <c r="B1247"/>
  <c r="B1085"/>
  <c r="B1166"/>
  <c r="B1002"/>
  <c r="B921"/>
  <c r="B836"/>
  <c r="B668"/>
  <c r="B577"/>
  <c r="B749"/>
  <c r="B1579"/>
  <c r="B1498"/>
  <c r="B1334"/>
  <c r="B1248"/>
  <c r="B1416"/>
  <c r="B1167"/>
  <c r="B1086"/>
  <c r="B1003"/>
  <c r="B750"/>
  <c r="B922"/>
  <c r="B837"/>
  <c r="B669"/>
  <c r="B578"/>
  <c r="B1580"/>
  <c r="B1499"/>
  <c r="B1417"/>
  <c r="B1335"/>
  <c r="B1249"/>
  <c r="B1087"/>
  <c r="B1168"/>
  <c r="B1004"/>
  <c r="B923"/>
  <c r="B838"/>
  <c r="B670"/>
  <c r="B579"/>
  <c r="B751"/>
  <c r="B1581"/>
  <c r="B1500"/>
  <c r="B1336"/>
  <c r="B1250"/>
  <c r="B1418"/>
  <c r="B1169"/>
  <c r="B1088"/>
  <c r="B1005"/>
  <c r="B752"/>
  <c r="B924"/>
  <c r="B839"/>
  <c r="B671"/>
  <c r="B580"/>
  <c r="B1582"/>
  <c r="B1501"/>
  <c r="B1419"/>
  <c r="B1337"/>
  <c r="B1251"/>
  <c r="B1089"/>
  <c r="B1170"/>
  <c r="B1006"/>
  <c r="B925"/>
  <c r="B840"/>
  <c r="B672"/>
  <c r="B581"/>
  <c r="B753"/>
  <c r="B1583"/>
  <c r="B1502"/>
  <c r="B1338"/>
  <c r="B1252"/>
  <c r="B1420"/>
  <c r="B1171"/>
  <c r="B1090"/>
  <c r="B1007"/>
  <c r="B754"/>
  <c r="B926"/>
  <c r="B841"/>
  <c r="B673"/>
  <c r="B582"/>
  <c r="B1584"/>
  <c r="B1503"/>
  <c r="B1421"/>
  <c r="B1339"/>
  <c r="B1253"/>
  <c r="B1091"/>
  <c r="B1172"/>
  <c r="B1008"/>
  <c r="B927"/>
  <c r="B842"/>
  <c r="B674"/>
  <c r="B583"/>
  <c r="B755"/>
  <c r="B1585"/>
  <c r="B1504"/>
  <c r="B1340"/>
  <c r="B1254"/>
  <c r="B1422"/>
  <c r="B1173"/>
  <c r="B1092"/>
  <c r="B1009"/>
  <c r="B756"/>
  <c r="B928"/>
  <c r="B843"/>
  <c r="B675"/>
  <c r="B584"/>
  <c r="B1586"/>
  <c r="B1505"/>
  <c r="B1423"/>
  <c r="B1341"/>
  <c r="B1255"/>
  <c r="B1093"/>
  <c r="B1174"/>
  <c r="B1010"/>
  <c r="B929"/>
  <c r="B844"/>
  <c r="B676"/>
  <c r="B585"/>
  <c r="B757"/>
  <c r="B1587"/>
  <c r="B1506"/>
  <c r="B1342"/>
  <c r="B1256"/>
  <c r="B1424"/>
  <c r="B1175"/>
  <c r="B1094"/>
  <c r="B1011"/>
  <c r="B758"/>
  <c r="B930"/>
  <c r="B845"/>
  <c r="B677"/>
  <c r="B586"/>
  <c r="B1588"/>
  <c r="B1507"/>
  <c r="B1425"/>
  <c r="B1343"/>
  <c r="B1257"/>
  <c r="B1095"/>
  <c r="B1176"/>
  <c r="B1012"/>
  <c r="B931"/>
  <c r="B846"/>
  <c r="B678"/>
  <c r="B587"/>
  <c r="B759"/>
  <c r="B1589"/>
  <c r="B1508"/>
  <c r="B1344"/>
  <c r="B1258"/>
  <c r="B1426"/>
  <c r="B1177"/>
  <c r="B1096"/>
  <c r="B1013"/>
  <c r="B760"/>
  <c r="B932"/>
  <c r="B847"/>
  <c r="B679"/>
  <c r="B588"/>
  <c r="B1590"/>
  <c r="B1509"/>
  <c r="B1427"/>
  <c r="B1345"/>
  <c r="B1259"/>
  <c r="B1097"/>
  <c r="B1178"/>
  <c r="B1014"/>
  <c r="B933"/>
  <c r="B848"/>
  <c r="B680"/>
  <c r="B589"/>
  <c r="B761"/>
  <c r="B1591"/>
  <c r="B1510"/>
  <c r="B1346"/>
  <c r="B1260"/>
  <c r="B1428"/>
  <c r="B1179"/>
  <c r="B1098"/>
  <c r="B1015"/>
  <c r="B762"/>
  <c r="B934"/>
  <c r="B849"/>
  <c r="B681"/>
  <c r="B590"/>
  <c r="B1592"/>
  <c r="B1511"/>
  <c r="B1429"/>
  <c r="B1347"/>
  <c r="B1261"/>
  <c r="B1099"/>
  <c r="B1180"/>
  <c r="B1016"/>
  <c r="B935"/>
  <c r="B850"/>
  <c r="B682"/>
  <c r="B591"/>
  <c r="B763"/>
  <c r="B1593"/>
  <c r="B1512"/>
  <c r="B1348"/>
  <c r="B1262"/>
  <c r="B1430"/>
  <c r="B1181"/>
  <c r="B1100"/>
  <c r="B1017"/>
  <c r="B764"/>
  <c r="B936"/>
  <c r="B851"/>
  <c r="B683"/>
  <c r="B592"/>
  <c r="B1594"/>
  <c r="B1513"/>
  <c r="B1431"/>
  <c r="B1349"/>
  <c r="B1263"/>
  <c r="B1101"/>
  <c r="B1182"/>
  <c r="B1018"/>
  <c r="B937"/>
  <c r="B852"/>
  <c r="B684"/>
  <c r="B593"/>
  <c r="B765"/>
  <c r="G471"/>
  <c r="E471"/>
  <c r="F471" s="1"/>
  <c r="G473"/>
  <c r="E473"/>
  <c r="F473" s="1"/>
  <c r="G475"/>
  <c r="E475"/>
  <c r="F475" s="1"/>
  <c r="G477"/>
  <c r="E477"/>
  <c r="F477" s="1"/>
  <c r="G479"/>
  <c r="E479"/>
  <c r="F479" s="1"/>
  <c r="G481"/>
  <c r="E481"/>
  <c r="F481" s="1"/>
  <c r="G483"/>
  <c r="E483"/>
  <c r="F483" s="1"/>
  <c r="G485"/>
  <c r="E485"/>
  <c r="F485" s="1"/>
  <c r="G487"/>
  <c r="E487"/>
  <c r="F487" s="1"/>
  <c r="G489"/>
  <c r="E489"/>
  <c r="F489" s="1"/>
  <c r="G491"/>
  <c r="E491"/>
  <c r="F491" s="1"/>
  <c r="G493"/>
  <c r="E493"/>
  <c r="F493" s="1"/>
  <c r="G495"/>
  <c r="E495"/>
  <c r="F495" s="1"/>
  <c r="G497"/>
  <c r="E497"/>
  <c r="F497" s="1"/>
  <c r="G499"/>
  <c r="E499"/>
  <c r="F499" s="1"/>
  <c r="G501"/>
  <c r="E501"/>
  <c r="F501" s="1"/>
  <c r="G503"/>
  <c r="E503"/>
  <c r="F503" s="1"/>
  <c r="G505"/>
  <c r="E505"/>
  <c r="F505" s="1"/>
  <c r="G507"/>
  <c r="E507"/>
  <c r="F507" s="1"/>
  <c r="G509"/>
  <c r="E509"/>
  <c r="F509" s="1"/>
  <c r="G511"/>
  <c r="E511"/>
  <c r="F511" s="1"/>
  <c r="G513"/>
  <c r="E513"/>
  <c r="F513" s="1"/>
  <c r="C766"/>
  <c r="A771" s="1"/>
  <c r="C778"/>
  <c r="C779"/>
  <c r="C864" s="1"/>
  <c r="E864" s="1"/>
  <c r="C1358" s="1"/>
  <c r="E1358" s="1"/>
  <c r="E692"/>
  <c r="C781"/>
  <c r="C866" s="1"/>
  <c r="E866" s="1"/>
  <c r="C1360" s="1"/>
  <c r="E1360" s="1"/>
  <c r="E694"/>
  <c r="C783"/>
  <c r="C868" s="1"/>
  <c r="E868" s="1"/>
  <c r="C1362" s="1"/>
  <c r="E1362" s="1"/>
  <c r="E696"/>
  <c r="C785"/>
  <c r="C870" s="1"/>
  <c r="E870" s="1"/>
  <c r="C1364" s="1"/>
  <c r="E698"/>
  <c r="C787"/>
  <c r="C872" s="1"/>
  <c r="E872" s="1"/>
  <c r="C1366" s="1"/>
  <c r="E1366" s="1"/>
  <c r="E700"/>
  <c r="C789"/>
  <c r="C874" s="1"/>
  <c r="E874" s="1"/>
  <c r="C1368" s="1"/>
  <c r="E1368" s="1"/>
  <c r="E702"/>
  <c r="C791"/>
  <c r="C876" s="1"/>
  <c r="E876" s="1"/>
  <c r="C1370" s="1"/>
  <c r="E1370" s="1"/>
  <c r="E704"/>
  <c r="C793"/>
  <c r="C878" s="1"/>
  <c r="E878" s="1"/>
  <c r="C1372" s="1"/>
  <c r="E1372" s="1"/>
  <c r="E706"/>
  <c r="C795"/>
  <c r="C880" s="1"/>
  <c r="E880" s="1"/>
  <c r="C1374" s="1"/>
  <c r="E1374" s="1"/>
  <c r="E708"/>
  <c r="C797"/>
  <c r="C882" s="1"/>
  <c r="E882" s="1"/>
  <c r="C1376" s="1"/>
  <c r="E1376" s="1"/>
  <c r="E710"/>
  <c r="C799"/>
  <c r="C884" s="1"/>
  <c r="E884" s="1"/>
  <c r="C1378" s="1"/>
  <c r="E1378" s="1"/>
  <c r="E712"/>
  <c r="C801"/>
  <c r="C886" s="1"/>
  <c r="E886" s="1"/>
  <c r="C1380" s="1"/>
  <c r="E1380" s="1"/>
  <c r="E714"/>
  <c r="C803"/>
  <c r="C888" s="1"/>
  <c r="E888" s="1"/>
  <c r="C1382" s="1"/>
  <c r="E1382" s="1"/>
  <c r="E716"/>
  <c r="C805"/>
  <c r="C890" s="1"/>
  <c r="E890" s="1"/>
  <c r="C1384" s="1"/>
  <c r="E1384" s="1"/>
  <c r="E718"/>
  <c r="C807"/>
  <c r="C892" s="1"/>
  <c r="E892" s="1"/>
  <c r="C1386" s="1"/>
  <c r="E1386" s="1"/>
  <c r="E720"/>
  <c r="C809"/>
  <c r="C894" s="1"/>
  <c r="E894" s="1"/>
  <c r="C1388" s="1"/>
  <c r="E1388" s="1"/>
  <c r="E722"/>
  <c r="C811"/>
  <c r="C896" s="1"/>
  <c r="E896" s="1"/>
  <c r="C1390" s="1"/>
  <c r="E1390" s="1"/>
  <c r="E724"/>
  <c r="C813"/>
  <c r="C898" s="1"/>
  <c r="E898" s="1"/>
  <c r="C1392" s="1"/>
  <c r="E1392" s="1"/>
  <c r="E726"/>
  <c r="C815"/>
  <c r="C900" s="1"/>
  <c r="E900" s="1"/>
  <c r="C1394" s="1"/>
  <c r="E1394" s="1"/>
  <c r="E728"/>
  <c r="C817"/>
  <c r="C902" s="1"/>
  <c r="E902" s="1"/>
  <c r="C1396" s="1"/>
  <c r="E1396" s="1"/>
  <c r="E730"/>
  <c r="C819"/>
  <c r="C904" s="1"/>
  <c r="E904" s="1"/>
  <c r="C1398" s="1"/>
  <c r="E1398" s="1"/>
  <c r="E732"/>
  <c r="C821"/>
  <c r="C906" s="1"/>
  <c r="E906" s="1"/>
  <c r="C1400" s="1"/>
  <c r="E1400" s="1"/>
  <c r="E734"/>
  <c r="C823"/>
  <c r="C908" s="1"/>
  <c r="E908" s="1"/>
  <c r="C1402" s="1"/>
  <c r="E1402" s="1"/>
  <c r="E736"/>
  <c r="C825"/>
  <c r="C910" s="1"/>
  <c r="E910" s="1"/>
  <c r="C1404" s="1"/>
  <c r="E1404" s="1"/>
  <c r="E738"/>
  <c r="C827"/>
  <c r="C912" s="1"/>
  <c r="E912" s="1"/>
  <c r="C1406" s="1"/>
  <c r="E1406" s="1"/>
  <c r="E740"/>
  <c r="C829"/>
  <c r="C914" s="1"/>
  <c r="E914" s="1"/>
  <c r="C1408" s="1"/>
  <c r="E1408" s="1"/>
  <c r="E742"/>
  <c r="C831"/>
  <c r="C916" s="1"/>
  <c r="E916" s="1"/>
  <c r="C1410" s="1"/>
  <c r="E1410" s="1"/>
  <c r="E744"/>
  <c r="C833"/>
  <c r="C918" s="1"/>
  <c r="E918" s="1"/>
  <c r="C1412" s="1"/>
  <c r="E1412" s="1"/>
  <c r="E746"/>
  <c r="C835"/>
  <c r="C920" s="1"/>
  <c r="E920" s="1"/>
  <c r="C1414" s="1"/>
  <c r="E1414" s="1"/>
  <c r="E748"/>
  <c r="C837"/>
  <c r="C922" s="1"/>
  <c r="E922" s="1"/>
  <c r="C1416" s="1"/>
  <c r="E1416" s="1"/>
  <c r="E750"/>
  <c r="C839"/>
  <c r="C924" s="1"/>
  <c r="E924" s="1"/>
  <c r="C1418" s="1"/>
  <c r="E1418" s="1"/>
  <c r="E752"/>
  <c r="C841"/>
  <c r="C926" s="1"/>
  <c r="E926" s="1"/>
  <c r="C1420" s="1"/>
  <c r="E1420" s="1"/>
  <c r="E754"/>
  <c r="C843"/>
  <c r="C928" s="1"/>
  <c r="E928" s="1"/>
  <c r="C1422" s="1"/>
  <c r="E1422" s="1"/>
  <c r="E756"/>
  <c r="C845"/>
  <c r="C930" s="1"/>
  <c r="E930" s="1"/>
  <c r="C1424" s="1"/>
  <c r="E1424" s="1"/>
  <c r="E758"/>
  <c r="C847"/>
  <c r="C932" s="1"/>
  <c r="E932" s="1"/>
  <c r="C1426" s="1"/>
  <c r="E1426" s="1"/>
  <c r="E760"/>
  <c r="C849"/>
  <c r="C934" s="1"/>
  <c r="E934" s="1"/>
  <c r="C1428" s="1"/>
  <c r="E1428" s="1"/>
  <c r="E762"/>
  <c r="C851"/>
  <c r="C936" s="1"/>
  <c r="E936" s="1"/>
  <c r="C1430" s="1"/>
  <c r="E764"/>
  <c r="B119"/>
  <c r="B439" s="1"/>
  <c r="B120"/>
  <c r="B440" s="1"/>
  <c r="B121"/>
  <c r="B441" s="1"/>
  <c r="B122"/>
  <c r="B442" s="1"/>
  <c r="B123"/>
  <c r="B443" s="1"/>
  <c r="B124"/>
  <c r="B444" s="1"/>
  <c r="B125"/>
  <c r="B445" s="1"/>
  <c r="B126"/>
  <c r="B446" s="1"/>
  <c r="B127"/>
  <c r="B447" s="1"/>
  <c r="B128"/>
  <c r="B448" s="1"/>
  <c r="B129"/>
  <c r="B449" s="1"/>
  <c r="B130"/>
  <c r="B450" s="1"/>
  <c r="B131"/>
  <c r="B451" s="1"/>
  <c r="B132"/>
  <c r="B452" s="1"/>
  <c r="B133"/>
  <c r="B453" s="1"/>
  <c r="B134"/>
  <c r="B454" s="1"/>
  <c r="B135"/>
  <c r="B455" s="1"/>
  <c r="B136"/>
  <c r="B456" s="1"/>
  <c r="B137"/>
  <c r="B457" s="1"/>
  <c r="B138"/>
  <c r="B458" s="1"/>
  <c r="B139"/>
  <c r="B459" s="1"/>
  <c r="B140"/>
  <c r="B460" s="1"/>
  <c r="B141"/>
  <c r="B461" s="1"/>
  <c r="B142"/>
  <c r="B462" s="1"/>
  <c r="B143"/>
  <c r="B463" s="1"/>
  <c r="B144"/>
  <c r="B464" s="1"/>
  <c r="B145"/>
  <c r="B465" s="1"/>
  <c r="B146"/>
  <c r="B466" s="1"/>
  <c r="B147"/>
  <c r="B467" s="1"/>
  <c r="B148"/>
  <c r="B468" s="1"/>
  <c r="B149"/>
  <c r="B469" s="1"/>
  <c r="B150"/>
  <c r="B470" s="1"/>
  <c r="B151"/>
  <c r="B471" s="1"/>
  <c r="B152"/>
  <c r="B472" s="1"/>
  <c r="B153"/>
  <c r="B473" s="1"/>
  <c r="B154"/>
  <c r="B474" s="1"/>
  <c r="B155"/>
  <c r="B475" s="1"/>
  <c r="B156"/>
  <c r="B476" s="1"/>
  <c r="B157"/>
  <c r="B477" s="1"/>
  <c r="B158"/>
  <c r="B478" s="1"/>
  <c r="B159"/>
  <c r="B479" s="1"/>
  <c r="B160"/>
  <c r="B480" s="1"/>
  <c r="B161"/>
  <c r="B481" s="1"/>
  <c r="B162"/>
  <c r="B482" s="1"/>
  <c r="B163"/>
  <c r="B483" s="1"/>
  <c r="B164"/>
  <c r="B484" s="1"/>
  <c r="B165"/>
  <c r="B485" s="1"/>
  <c r="B166"/>
  <c r="B486" s="1"/>
  <c r="B167"/>
  <c r="B487" s="1"/>
  <c r="B168"/>
  <c r="B488" s="1"/>
  <c r="B169"/>
  <c r="B489" s="1"/>
  <c r="B170"/>
  <c r="B490" s="1"/>
  <c r="B171"/>
  <c r="B491" s="1"/>
  <c r="B172"/>
  <c r="B492" s="1"/>
  <c r="B173"/>
  <c r="B493" s="1"/>
  <c r="B174"/>
  <c r="B494" s="1"/>
  <c r="B175"/>
  <c r="B495" s="1"/>
  <c r="B176"/>
  <c r="B496" s="1"/>
  <c r="B177"/>
  <c r="B497" s="1"/>
  <c r="B178"/>
  <c r="B498" s="1"/>
  <c r="B179"/>
  <c r="B499" s="1"/>
  <c r="B180"/>
  <c r="B500" s="1"/>
  <c r="B181"/>
  <c r="B501" s="1"/>
  <c r="B182"/>
  <c r="B502" s="1"/>
  <c r="B183"/>
  <c r="B503" s="1"/>
  <c r="B184"/>
  <c r="B504" s="1"/>
  <c r="B185"/>
  <c r="B505" s="1"/>
  <c r="B186"/>
  <c r="B506" s="1"/>
  <c r="B187"/>
  <c r="B507" s="1"/>
  <c r="B188"/>
  <c r="B508" s="1"/>
  <c r="B189"/>
  <c r="B509" s="1"/>
  <c r="B190"/>
  <c r="B510" s="1"/>
  <c r="B191"/>
  <c r="B511" s="1"/>
  <c r="B192"/>
  <c r="B512" s="1"/>
  <c r="B193"/>
  <c r="B513" s="1"/>
  <c r="B199"/>
  <c r="A200"/>
  <c r="E200"/>
  <c r="F200" s="1"/>
  <c r="B201"/>
  <c r="A202"/>
  <c r="E202"/>
  <c r="F202" s="1"/>
  <c r="B203"/>
  <c r="A204"/>
  <c r="E204"/>
  <c r="F204" s="1"/>
  <c r="B205"/>
  <c r="A206"/>
  <c r="E206"/>
  <c r="F206" s="1"/>
  <c r="B207"/>
  <c r="A208"/>
  <c r="E208"/>
  <c r="F208" s="1"/>
  <c r="B209"/>
  <c r="A210"/>
  <c r="E210"/>
  <c r="F210" s="1"/>
  <c r="B211"/>
  <c r="A212"/>
  <c r="E212"/>
  <c r="F212" s="1"/>
  <c r="B213"/>
  <c r="A214"/>
  <c r="E214"/>
  <c r="F214" s="1"/>
  <c r="B215"/>
  <c r="A216"/>
  <c r="E216"/>
  <c r="F216" s="1"/>
  <c r="B217"/>
  <c r="A218"/>
  <c r="E218"/>
  <c r="F218" s="1"/>
  <c r="B219"/>
  <c r="A220"/>
  <c r="E220"/>
  <c r="F220" s="1"/>
  <c r="B221"/>
  <c r="A222"/>
  <c r="E222"/>
  <c r="F222" s="1"/>
  <c r="B223"/>
  <c r="A224"/>
  <c r="E224"/>
  <c r="F224" s="1"/>
  <c r="B225"/>
  <c r="A226"/>
  <c r="E226"/>
  <c r="F226" s="1"/>
  <c r="B227"/>
  <c r="A228"/>
  <c r="E228"/>
  <c r="F228" s="1"/>
  <c r="B229"/>
  <c r="A230"/>
  <c r="E230"/>
  <c r="F230" s="1"/>
  <c r="B231"/>
  <c r="A232"/>
  <c r="E232"/>
  <c r="F232" s="1"/>
  <c r="B233"/>
  <c r="A234"/>
  <c r="E234"/>
  <c r="F234" s="1"/>
  <c r="B235"/>
  <c r="A236"/>
  <c r="E236"/>
  <c r="F236" s="1"/>
  <c r="B237"/>
  <c r="A238"/>
  <c r="E238"/>
  <c r="F238" s="1"/>
  <c r="B239"/>
  <c r="A240"/>
  <c r="E240"/>
  <c r="F240" s="1"/>
  <c r="B241"/>
  <c r="A242"/>
  <c r="E242"/>
  <c r="F242" s="1"/>
  <c r="B243"/>
  <c r="A244"/>
  <c r="E244"/>
  <c r="F244" s="1"/>
  <c r="B245"/>
  <c r="A246"/>
  <c r="E246"/>
  <c r="F246" s="1"/>
  <c r="B247"/>
  <c r="A248"/>
  <c r="E248"/>
  <c r="F248" s="1"/>
  <c r="B249"/>
  <c r="A250"/>
  <c r="E250"/>
  <c r="F250" s="1"/>
  <c r="B251"/>
  <c r="A252"/>
  <c r="E252"/>
  <c r="F252" s="1"/>
  <c r="B253"/>
  <c r="A254"/>
  <c r="E254"/>
  <c r="F254" s="1"/>
  <c r="B255"/>
  <c r="A256"/>
  <c r="E256"/>
  <c r="F256" s="1"/>
  <c r="B257"/>
  <c r="A258"/>
  <c r="E258"/>
  <c r="F258" s="1"/>
  <c r="B259"/>
  <c r="A260"/>
  <c r="E260"/>
  <c r="F260" s="1"/>
  <c r="B261"/>
  <c r="A262"/>
  <c r="E262"/>
  <c r="F262" s="1"/>
  <c r="B263"/>
  <c r="A264"/>
  <c r="E264"/>
  <c r="F264" s="1"/>
  <c r="B265"/>
  <c r="A266"/>
  <c r="E266"/>
  <c r="F266" s="1"/>
  <c r="B267"/>
  <c r="A268"/>
  <c r="E268"/>
  <c r="F268" s="1"/>
  <c r="B269"/>
  <c r="A270"/>
  <c r="E270"/>
  <c r="F270" s="1"/>
  <c r="B271"/>
  <c r="A272"/>
  <c r="E272"/>
  <c r="F272" s="1"/>
  <c r="B273"/>
  <c r="B279"/>
  <c r="A280"/>
  <c r="E280"/>
  <c r="F280" s="1"/>
  <c r="B281"/>
  <c r="A282"/>
  <c r="E282"/>
  <c r="F282" s="1"/>
  <c r="B283"/>
  <c r="A284"/>
  <c r="E284"/>
  <c r="F284" s="1"/>
  <c r="B285"/>
  <c r="A286"/>
  <c r="E286"/>
  <c r="F286" s="1"/>
  <c r="B287"/>
  <c r="A288"/>
  <c r="E288"/>
  <c r="F288" s="1"/>
  <c r="B289"/>
  <c r="A290"/>
  <c r="E290"/>
  <c r="F290" s="1"/>
  <c r="B291"/>
  <c r="A292"/>
  <c r="E292"/>
  <c r="F292" s="1"/>
  <c r="B293"/>
  <c r="A294"/>
  <c r="E294"/>
  <c r="F294" s="1"/>
  <c r="B295"/>
  <c r="A296"/>
  <c r="E296"/>
  <c r="F296" s="1"/>
  <c r="B297"/>
  <c r="A298"/>
  <c r="E298"/>
  <c r="F298" s="1"/>
  <c r="B299"/>
  <c r="A300"/>
  <c r="E300"/>
  <c r="F300" s="1"/>
  <c r="B301"/>
  <c r="A302"/>
  <c r="E302"/>
  <c r="F302" s="1"/>
  <c r="B303"/>
  <c r="A304"/>
  <c r="E304"/>
  <c r="F304" s="1"/>
  <c r="B305"/>
  <c r="A306"/>
  <c r="E306"/>
  <c r="F306" s="1"/>
  <c r="B307"/>
  <c r="A308"/>
  <c r="E308"/>
  <c r="F308" s="1"/>
  <c r="B309"/>
  <c r="A310"/>
  <c r="E310"/>
  <c r="F310" s="1"/>
  <c r="G310"/>
  <c r="B311"/>
  <c r="A312"/>
  <c r="E312"/>
  <c r="F312" s="1"/>
  <c r="G312"/>
  <c r="B313"/>
  <c r="A314"/>
  <c r="E314"/>
  <c r="F314" s="1"/>
  <c r="G314"/>
  <c r="B315"/>
  <c r="A316"/>
  <c r="E316"/>
  <c r="F316" s="1"/>
  <c r="G316"/>
  <c r="B317"/>
  <c r="A318"/>
  <c r="E318"/>
  <c r="F318" s="1"/>
  <c r="G318"/>
  <c r="B319"/>
  <c r="A320"/>
  <c r="E320"/>
  <c r="F320" s="1"/>
  <c r="G320"/>
  <c r="B321"/>
  <c r="A322"/>
  <c r="E322"/>
  <c r="F322" s="1"/>
  <c r="G322"/>
  <c r="B323"/>
  <c r="A324"/>
  <c r="E324"/>
  <c r="F324" s="1"/>
  <c r="G324"/>
  <c r="B325"/>
  <c r="A326"/>
  <c r="E326"/>
  <c r="F326" s="1"/>
  <c r="G326"/>
  <c r="B327"/>
  <c r="A328"/>
  <c r="E328"/>
  <c r="F328" s="1"/>
  <c r="G328"/>
  <c r="B329"/>
  <c r="A330"/>
  <c r="E330"/>
  <c r="F330" s="1"/>
  <c r="G330"/>
  <c r="B331"/>
  <c r="A332"/>
  <c r="E332"/>
  <c r="F332" s="1"/>
  <c r="G332"/>
  <c r="B333"/>
  <c r="A334"/>
  <c r="E334"/>
  <c r="F334" s="1"/>
  <c r="G334"/>
  <c r="B335"/>
  <c r="A336"/>
  <c r="E336"/>
  <c r="F336" s="1"/>
  <c r="G336"/>
  <c r="B337"/>
  <c r="A338"/>
  <c r="E338"/>
  <c r="F338" s="1"/>
  <c r="G338"/>
  <c r="B339"/>
  <c r="A340"/>
  <c r="E340"/>
  <c r="F340" s="1"/>
  <c r="G340"/>
  <c r="B341"/>
  <c r="A342"/>
  <c r="E342"/>
  <c r="F342" s="1"/>
  <c r="G342"/>
  <c r="B343"/>
  <c r="A344"/>
  <c r="E344"/>
  <c r="F344" s="1"/>
  <c r="G344"/>
  <c r="B345"/>
  <c r="A346"/>
  <c r="E346"/>
  <c r="F346" s="1"/>
  <c r="G346"/>
  <c r="B347"/>
  <c r="A348"/>
  <c r="E348"/>
  <c r="F348" s="1"/>
  <c r="G348"/>
  <c r="B349"/>
  <c r="A350"/>
  <c r="E350"/>
  <c r="F350" s="1"/>
  <c r="G350"/>
  <c r="B351"/>
  <c r="A352"/>
  <c r="E352"/>
  <c r="F352" s="1"/>
  <c r="G352"/>
  <c r="B353"/>
  <c r="E354"/>
  <c r="F354" s="1"/>
  <c r="G354"/>
  <c r="B359"/>
  <c r="A360"/>
  <c r="B361"/>
  <c r="A362"/>
  <c r="B363"/>
  <c r="A364"/>
  <c r="B365"/>
  <c r="A366"/>
  <c r="B367"/>
  <c r="A368"/>
  <c r="B369"/>
  <c r="A370"/>
  <c r="B371"/>
  <c r="A372"/>
  <c r="B373"/>
  <c r="A374"/>
  <c r="B375"/>
  <c r="A376"/>
  <c r="B377"/>
  <c r="A378"/>
  <c r="B379"/>
  <c r="A380"/>
  <c r="B381"/>
  <c r="A382"/>
  <c r="B383"/>
  <c r="A384"/>
  <c r="B385"/>
  <c r="A386"/>
  <c r="B387"/>
  <c r="A388"/>
  <c r="B389"/>
  <c r="A390"/>
  <c r="B391"/>
  <c r="A392"/>
  <c r="B393"/>
  <c r="A394"/>
  <c r="B395"/>
  <c r="A396"/>
  <c r="B397"/>
  <c r="A398"/>
  <c r="B399"/>
  <c r="A400"/>
  <c r="B401"/>
  <c r="A402"/>
  <c r="B403"/>
  <c r="A404"/>
  <c r="B405"/>
  <c r="A406"/>
  <c r="B407"/>
  <c r="A408"/>
  <c r="B409"/>
  <c r="A410"/>
  <c r="B411"/>
  <c r="A412"/>
  <c r="B413"/>
  <c r="A414"/>
  <c r="B415"/>
  <c r="A416"/>
  <c r="B417"/>
  <c r="A418"/>
  <c r="B419"/>
  <c r="A420"/>
  <c r="B421"/>
  <c r="A422"/>
  <c r="B423"/>
  <c r="A424"/>
  <c r="B425"/>
  <c r="A426"/>
  <c r="B427"/>
  <c r="A428"/>
  <c r="B429"/>
  <c r="A430"/>
  <c r="B431"/>
  <c r="A432"/>
  <c r="B433"/>
  <c r="E594"/>
  <c r="E865"/>
  <c r="C1359" s="1"/>
  <c r="E867"/>
  <c r="C1361" s="1"/>
  <c r="E869"/>
  <c r="C1363" s="1"/>
  <c r="E871"/>
  <c r="C1365" s="1"/>
  <c r="E873"/>
  <c r="C1367" s="1"/>
  <c r="E875"/>
  <c r="C1369" s="1"/>
  <c r="E877"/>
  <c r="C1371" s="1"/>
  <c r="E879"/>
  <c r="C1373" s="1"/>
  <c r="E881"/>
  <c r="C1375" s="1"/>
  <c r="E883"/>
  <c r="C1377" s="1"/>
  <c r="E885"/>
  <c r="C1379" s="1"/>
  <c r="E887"/>
  <c r="C1381" s="1"/>
  <c r="E889"/>
  <c r="C1383" s="1"/>
  <c r="E891"/>
  <c r="C1385" s="1"/>
  <c r="E893"/>
  <c r="C1387" s="1"/>
  <c r="E895"/>
  <c r="C1389" s="1"/>
  <c r="E897"/>
  <c r="C1391" s="1"/>
  <c r="E901"/>
  <c r="C1395" s="1"/>
  <c r="E903"/>
  <c r="C1397" s="1"/>
  <c r="E911"/>
  <c r="C1405" s="1"/>
  <c r="E913"/>
  <c r="C1407" s="1"/>
  <c r="E915"/>
  <c r="C1409" s="1"/>
  <c r="E917"/>
  <c r="C1411" s="1"/>
  <c r="E919"/>
  <c r="C1413" s="1"/>
  <c r="E921"/>
  <c r="C1415" s="1"/>
  <c r="E923"/>
  <c r="C1417" s="1"/>
  <c r="E925"/>
  <c r="C1419" s="1"/>
  <c r="E927"/>
  <c r="C1421" s="1"/>
  <c r="E929"/>
  <c r="C1423" s="1"/>
  <c r="E931"/>
  <c r="C1425" s="1"/>
  <c r="E933"/>
  <c r="C1427" s="1"/>
  <c r="E935"/>
  <c r="C1429" s="1"/>
  <c r="E937"/>
  <c r="C1431" s="1"/>
  <c r="D1264"/>
  <c r="F1189"/>
  <c r="E519"/>
  <c r="E610"/>
  <c r="E612"/>
  <c r="E614"/>
  <c r="E616"/>
  <c r="E618"/>
  <c r="E620"/>
  <c r="E622"/>
  <c r="E624"/>
  <c r="E626"/>
  <c r="E628"/>
  <c r="E630"/>
  <c r="E632"/>
  <c r="E634"/>
  <c r="E636"/>
  <c r="E638"/>
  <c r="E640"/>
  <c r="E642"/>
  <c r="E644"/>
  <c r="E646"/>
  <c r="E648"/>
  <c r="E650"/>
  <c r="E652"/>
  <c r="E654"/>
  <c r="E656"/>
  <c r="E658"/>
  <c r="E660"/>
  <c r="E662"/>
  <c r="E664"/>
  <c r="E666"/>
  <c r="E668"/>
  <c r="E670"/>
  <c r="E672"/>
  <c r="E674"/>
  <c r="E676"/>
  <c r="E678"/>
  <c r="E680"/>
  <c r="E682"/>
  <c r="E684"/>
  <c r="C685"/>
  <c r="D766"/>
  <c r="E766" s="1"/>
  <c r="C771"/>
  <c r="D771" s="1"/>
  <c r="D779"/>
  <c r="F779" s="1"/>
  <c r="G779" s="1"/>
  <c r="D781"/>
  <c r="F781" s="1"/>
  <c r="G781" s="1"/>
  <c r="D783"/>
  <c r="F783" s="1"/>
  <c r="G783" s="1"/>
  <c r="D785"/>
  <c r="F785" s="1"/>
  <c r="G785" s="1"/>
  <c r="D787"/>
  <c r="F787" s="1"/>
  <c r="G787" s="1"/>
  <c r="D789"/>
  <c r="F789" s="1"/>
  <c r="G789" s="1"/>
  <c r="D791"/>
  <c r="F791" s="1"/>
  <c r="G791" s="1"/>
  <c r="D793"/>
  <c r="F793" s="1"/>
  <c r="G793" s="1"/>
  <c r="D795"/>
  <c r="F795" s="1"/>
  <c r="G795" s="1"/>
  <c r="D797"/>
  <c r="F797" s="1"/>
  <c r="G797" s="1"/>
  <c r="D799"/>
  <c r="F799" s="1"/>
  <c r="G799" s="1"/>
  <c r="D801"/>
  <c r="F801" s="1"/>
  <c r="G801" s="1"/>
  <c r="D803"/>
  <c r="F803" s="1"/>
  <c r="G803" s="1"/>
  <c r="D805"/>
  <c r="F805" s="1"/>
  <c r="G805" s="1"/>
  <c r="D807"/>
  <c r="F807" s="1"/>
  <c r="G807" s="1"/>
  <c r="D809"/>
  <c r="F809" s="1"/>
  <c r="G809" s="1"/>
  <c r="D811"/>
  <c r="F811" s="1"/>
  <c r="G811" s="1"/>
  <c r="D813"/>
  <c r="F813" s="1"/>
  <c r="G813" s="1"/>
  <c r="D815"/>
  <c r="F815" s="1"/>
  <c r="G815" s="1"/>
  <c r="D817"/>
  <c r="F817" s="1"/>
  <c r="G817" s="1"/>
  <c r="D819"/>
  <c r="F819" s="1"/>
  <c r="G819" s="1"/>
  <c r="D821"/>
  <c r="F821" s="1"/>
  <c r="G821" s="1"/>
  <c r="D823"/>
  <c r="F823" s="1"/>
  <c r="G823" s="1"/>
  <c r="D825"/>
  <c r="F825" s="1"/>
  <c r="G825" s="1"/>
  <c r="D827"/>
  <c r="F827" s="1"/>
  <c r="G827" s="1"/>
  <c r="D829"/>
  <c r="F829" s="1"/>
  <c r="G829" s="1"/>
  <c r="D831"/>
  <c r="F831" s="1"/>
  <c r="G831" s="1"/>
  <c r="D833"/>
  <c r="F833" s="1"/>
  <c r="G833" s="1"/>
  <c r="D835"/>
  <c r="F835" s="1"/>
  <c r="G835" s="1"/>
  <c r="D837"/>
  <c r="F837" s="1"/>
  <c r="G837" s="1"/>
  <c r="D839"/>
  <c r="F839" s="1"/>
  <c r="G839" s="1"/>
  <c r="D841"/>
  <c r="F841" s="1"/>
  <c r="G841" s="1"/>
  <c r="D843"/>
  <c r="F843" s="1"/>
  <c r="G843" s="1"/>
  <c r="D845"/>
  <c r="F845" s="1"/>
  <c r="G845" s="1"/>
  <c r="D847"/>
  <c r="F847" s="1"/>
  <c r="G847" s="1"/>
  <c r="D849"/>
  <c r="F849" s="1"/>
  <c r="G849" s="1"/>
  <c r="D851"/>
  <c r="F851" s="1"/>
  <c r="G851" s="1"/>
  <c r="F944"/>
  <c r="H944"/>
  <c r="F966"/>
  <c r="F968"/>
  <c r="F969"/>
  <c r="F970"/>
  <c r="F971"/>
  <c r="F972"/>
  <c r="F973"/>
  <c r="F974"/>
  <c r="F975"/>
  <c r="F976"/>
  <c r="F977"/>
  <c r="F978"/>
  <c r="F979"/>
  <c r="E1108"/>
  <c r="E600"/>
  <c r="D685"/>
  <c r="E685" s="1"/>
  <c r="G944"/>
  <c r="G1019" s="1"/>
  <c r="H980"/>
  <c r="D1521"/>
  <c r="G1521" s="1"/>
  <c r="H1521" s="1"/>
  <c r="G1440"/>
  <c r="D1523"/>
  <c r="G1523" s="1"/>
  <c r="H1523" s="1"/>
  <c r="G1442"/>
  <c r="D1525"/>
  <c r="G1525" s="1"/>
  <c r="H1525" s="1"/>
  <c r="G1444"/>
  <c r="D1527"/>
  <c r="G1527" s="1"/>
  <c r="H1527" s="1"/>
  <c r="G1446"/>
  <c r="D1529"/>
  <c r="G1529" s="1"/>
  <c r="H1529" s="1"/>
  <c r="G1448"/>
  <c r="D1531"/>
  <c r="G1531" s="1"/>
  <c r="H1531" s="1"/>
  <c r="G1450"/>
  <c r="D1533"/>
  <c r="G1533" s="1"/>
  <c r="H1533" s="1"/>
  <c r="G1452"/>
  <c r="E1027"/>
  <c r="E1029"/>
  <c r="E1031"/>
  <c r="E1033"/>
  <c r="E1035"/>
  <c r="E1037"/>
  <c r="E1039"/>
  <c r="E1041"/>
  <c r="E1043"/>
  <c r="E1045"/>
  <c r="E1047"/>
  <c r="E1049"/>
  <c r="E1051"/>
  <c r="E1053"/>
  <c r="E1055"/>
  <c r="E1057"/>
  <c r="G1220"/>
  <c r="E1059"/>
  <c r="G1222"/>
  <c r="E1061"/>
  <c r="G1224"/>
  <c r="E1063"/>
  <c r="G1226"/>
  <c r="E1065"/>
  <c r="G1228"/>
  <c r="E1067"/>
  <c r="G1230"/>
  <c r="E1069"/>
  <c r="G1232"/>
  <c r="E1071"/>
  <c r="G1234"/>
  <c r="E1073"/>
  <c r="G1236"/>
  <c r="E1075"/>
  <c r="G1238"/>
  <c r="E1077"/>
  <c r="G1240"/>
  <c r="E1079"/>
  <c r="G1242"/>
  <c r="E1081"/>
  <c r="G1244"/>
  <c r="E1083"/>
  <c r="G1246"/>
  <c r="E1085"/>
  <c r="G1248"/>
  <c r="E1087"/>
  <c r="G1250"/>
  <c r="E1089"/>
  <c r="G1252"/>
  <c r="E1091"/>
  <c r="G1254"/>
  <c r="E1093"/>
  <c r="G1256"/>
  <c r="E1095"/>
  <c r="G1258"/>
  <c r="E1097"/>
  <c r="G1260"/>
  <c r="E1099"/>
  <c r="G1262"/>
  <c r="E1101"/>
  <c r="C1102"/>
  <c r="C1109"/>
  <c r="C1183" s="1"/>
  <c r="E1183" s="1"/>
  <c r="C1111"/>
  <c r="E1111" s="1"/>
  <c r="C1113"/>
  <c r="E1113" s="1"/>
  <c r="C1115"/>
  <c r="E1115" s="1"/>
  <c r="C1117"/>
  <c r="E1117" s="1"/>
  <c r="C1119"/>
  <c r="E1119" s="1"/>
  <c r="C1121"/>
  <c r="E1121" s="1"/>
  <c r="C1123"/>
  <c r="E1123" s="1"/>
  <c r="C1125"/>
  <c r="E1125" s="1"/>
  <c r="C1127"/>
  <c r="E1127" s="1"/>
  <c r="C1129"/>
  <c r="E1129" s="1"/>
  <c r="C1131"/>
  <c r="E1131" s="1"/>
  <c r="C1133"/>
  <c r="E1133" s="1"/>
  <c r="C1135"/>
  <c r="E1135" s="1"/>
  <c r="C1137"/>
  <c r="E1137" s="1"/>
  <c r="C1139"/>
  <c r="E1139" s="1"/>
  <c r="C1141"/>
  <c r="E1141" s="1"/>
  <c r="C1143"/>
  <c r="E1143" s="1"/>
  <c r="C1145"/>
  <c r="E1145" s="1"/>
  <c r="C1147"/>
  <c r="E1147" s="1"/>
  <c r="C1149"/>
  <c r="E1149" s="1"/>
  <c r="C1151"/>
  <c r="E1151" s="1"/>
  <c r="C1153"/>
  <c r="E1153" s="1"/>
  <c r="C1155"/>
  <c r="E1155" s="1"/>
  <c r="C1157"/>
  <c r="E1157" s="1"/>
  <c r="C1159"/>
  <c r="E1159" s="1"/>
  <c r="C1161"/>
  <c r="E1161" s="1"/>
  <c r="C1163"/>
  <c r="E1163" s="1"/>
  <c r="C1165"/>
  <c r="E1165" s="1"/>
  <c r="C1167"/>
  <c r="E1167" s="1"/>
  <c r="C1169"/>
  <c r="E1169" s="1"/>
  <c r="C1171"/>
  <c r="E1171" s="1"/>
  <c r="C1173"/>
  <c r="E1173" s="1"/>
  <c r="C1175"/>
  <c r="E1175" s="1"/>
  <c r="C1177"/>
  <c r="E1177" s="1"/>
  <c r="C1179"/>
  <c r="E1179" s="1"/>
  <c r="C1181"/>
  <c r="E1181" s="1"/>
  <c r="C1189"/>
  <c r="E1264"/>
  <c r="C1191"/>
  <c r="C1277" s="1"/>
  <c r="C1193"/>
  <c r="C1279" s="1"/>
  <c r="C1195"/>
  <c r="C1281" s="1"/>
  <c r="C1197"/>
  <c r="C1283" s="1"/>
  <c r="C1199"/>
  <c r="C1285" s="1"/>
  <c r="C1201"/>
  <c r="C1287" s="1"/>
  <c r="C1203"/>
  <c r="C1289" s="1"/>
  <c r="C1205"/>
  <c r="C1291" s="1"/>
  <c r="C1207"/>
  <c r="C1293" s="1"/>
  <c r="C1209"/>
  <c r="C1295" s="1"/>
  <c r="C1211"/>
  <c r="C1297" s="1"/>
  <c r="C1213"/>
  <c r="C1299" s="1"/>
  <c r="C1215"/>
  <c r="C1301" s="1"/>
  <c r="C1217"/>
  <c r="C1303" s="1"/>
  <c r="C1219"/>
  <c r="C1305" s="1"/>
  <c r="C1220"/>
  <c r="C1306" s="1"/>
  <c r="E1306" s="1"/>
  <c r="D1388" s="1"/>
  <c r="E1276"/>
  <c r="D1358" s="1"/>
  <c r="E1278"/>
  <c r="D1360" s="1"/>
  <c r="E1280"/>
  <c r="D1362" s="1"/>
  <c r="E1282"/>
  <c r="D1364" s="1"/>
  <c r="E1284"/>
  <c r="D1366" s="1"/>
  <c r="E1290"/>
  <c r="D1372" s="1"/>
  <c r="E1292"/>
  <c r="D1374" s="1"/>
  <c r="E1294"/>
  <c r="D1376" s="1"/>
  <c r="E1296"/>
  <c r="D1378" s="1"/>
  <c r="E1308"/>
  <c r="D1390" s="1"/>
  <c r="E1348"/>
  <c r="D1430" s="1"/>
  <c r="D1522"/>
  <c r="G1522" s="1"/>
  <c r="H1522" s="1"/>
  <c r="G1441"/>
  <c r="D1524"/>
  <c r="G1524" s="1"/>
  <c r="H1524" s="1"/>
  <c r="G1443"/>
  <c r="D1526"/>
  <c r="G1526" s="1"/>
  <c r="H1526" s="1"/>
  <c r="G1445"/>
  <c r="E1028"/>
  <c r="E1030"/>
  <c r="E1032"/>
  <c r="E1034"/>
  <c r="E1036"/>
  <c r="E1038"/>
  <c r="E1040"/>
  <c r="E1042"/>
  <c r="E1044"/>
  <c r="E1046"/>
  <c r="E1048"/>
  <c r="E1050"/>
  <c r="E1052"/>
  <c r="E1054"/>
  <c r="E1056"/>
  <c r="E1060"/>
  <c r="E1062"/>
  <c r="E1064"/>
  <c r="E1066"/>
  <c r="E1068"/>
  <c r="E1070"/>
  <c r="E1072"/>
  <c r="E1074"/>
  <c r="E1076"/>
  <c r="E1078"/>
  <c r="E1080"/>
  <c r="E1082"/>
  <c r="E1084"/>
  <c r="E1086"/>
  <c r="E1088"/>
  <c r="E1090"/>
  <c r="E1092"/>
  <c r="E1094"/>
  <c r="E1096"/>
  <c r="E1098"/>
  <c r="E1100"/>
  <c r="D1102"/>
  <c r="E1102" s="1"/>
  <c r="C1140"/>
  <c r="E1140" s="1"/>
  <c r="C1142"/>
  <c r="E1142" s="1"/>
  <c r="C1144"/>
  <c r="E1144" s="1"/>
  <c r="C1146"/>
  <c r="E1146" s="1"/>
  <c r="C1148"/>
  <c r="E1148" s="1"/>
  <c r="C1150"/>
  <c r="E1150" s="1"/>
  <c r="C1152"/>
  <c r="E1152" s="1"/>
  <c r="C1154"/>
  <c r="E1154" s="1"/>
  <c r="C1156"/>
  <c r="E1156" s="1"/>
  <c r="C1158"/>
  <c r="E1158" s="1"/>
  <c r="C1160"/>
  <c r="E1160" s="1"/>
  <c r="C1162"/>
  <c r="E1162" s="1"/>
  <c r="C1164"/>
  <c r="E1164" s="1"/>
  <c r="C1166"/>
  <c r="E1166" s="1"/>
  <c r="C1168"/>
  <c r="E1168" s="1"/>
  <c r="C1170"/>
  <c r="E1170" s="1"/>
  <c r="C1172"/>
  <c r="E1172" s="1"/>
  <c r="C1174"/>
  <c r="E1174" s="1"/>
  <c r="C1176"/>
  <c r="E1176" s="1"/>
  <c r="C1178"/>
  <c r="E1178" s="1"/>
  <c r="C1180"/>
  <c r="E1180" s="1"/>
  <c r="C1182"/>
  <c r="E1182" s="1"/>
  <c r="E1277"/>
  <c r="D1359" s="1"/>
  <c r="E1279"/>
  <c r="D1361" s="1"/>
  <c r="E1281"/>
  <c r="D1363" s="1"/>
  <c r="E1283"/>
  <c r="D1365" s="1"/>
  <c r="E1285"/>
  <c r="D1367" s="1"/>
  <c r="E1287"/>
  <c r="D1369" s="1"/>
  <c r="E1289"/>
  <c r="D1371" s="1"/>
  <c r="E1291"/>
  <c r="D1373" s="1"/>
  <c r="E1293"/>
  <c r="D1375" s="1"/>
  <c r="E1295"/>
  <c r="D1377" s="1"/>
  <c r="E1297"/>
  <c r="D1379" s="1"/>
  <c r="E1299"/>
  <c r="D1381" s="1"/>
  <c r="E1301"/>
  <c r="D1383" s="1"/>
  <c r="E1303"/>
  <c r="D1385" s="1"/>
  <c r="E1305"/>
  <c r="D1387" s="1"/>
  <c r="E1307"/>
  <c r="D1389" s="1"/>
  <c r="E1309"/>
  <c r="D1391" s="1"/>
  <c r="E1311"/>
  <c r="D1393" s="1"/>
  <c r="E1393" s="1"/>
  <c r="E1313"/>
  <c r="D1395" s="1"/>
  <c r="E1315"/>
  <c r="D1397" s="1"/>
  <c r="E1317"/>
  <c r="D1399" s="1"/>
  <c r="E1399" s="1"/>
  <c r="E1319"/>
  <c r="D1401" s="1"/>
  <c r="E1401" s="1"/>
  <c r="E1321"/>
  <c r="D1403" s="1"/>
  <c r="E1403" s="1"/>
  <c r="E1323"/>
  <c r="D1405" s="1"/>
  <c r="E1325"/>
  <c r="D1407" s="1"/>
  <c r="E1327"/>
  <c r="D1409" s="1"/>
  <c r="E1329"/>
  <c r="D1411" s="1"/>
  <c r="E1331"/>
  <c r="D1413" s="1"/>
  <c r="E1333"/>
  <c r="D1415" s="1"/>
  <c r="E1335"/>
  <c r="D1417" s="1"/>
  <c r="E1337"/>
  <c r="D1419" s="1"/>
  <c r="E1339"/>
  <c r="D1421" s="1"/>
  <c r="E1341"/>
  <c r="D1423" s="1"/>
  <c r="E1343"/>
  <c r="D1425" s="1"/>
  <c r="E1345"/>
  <c r="D1427" s="1"/>
  <c r="E1347"/>
  <c r="D1429" s="1"/>
  <c r="E1349"/>
  <c r="D1431" s="1"/>
  <c r="D1535"/>
  <c r="G1535" s="1"/>
  <c r="H1535" s="1"/>
  <c r="G1454"/>
  <c r="D1537"/>
  <c r="G1537" s="1"/>
  <c r="H1537" s="1"/>
  <c r="G1456"/>
  <c r="D1539"/>
  <c r="G1539" s="1"/>
  <c r="H1539" s="1"/>
  <c r="G1458"/>
  <c r="D1541"/>
  <c r="G1541" s="1"/>
  <c r="H1541" s="1"/>
  <c r="G1460"/>
  <c r="D1543"/>
  <c r="G1543" s="1"/>
  <c r="H1543" s="1"/>
  <c r="G1462"/>
  <c r="D1545"/>
  <c r="G1545" s="1"/>
  <c r="H1545" s="1"/>
  <c r="G1464"/>
  <c r="D1547"/>
  <c r="G1547" s="1"/>
  <c r="H1547" s="1"/>
  <c r="G1466"/>
  <c r="D1549"/>
  <c r="G1549" s="1"/>
  <c r="H1549" s="1"/>
  <c r="G1468"/>
  <c r="D1551"/>
  <c r="G1551" s="1"/>
  <c r="H1551" s="1"/>
  <c r="G1470"/>
  <c r="D1553"/>
  <c r="G1553" s="1"/>
  <c r="H1553" s="1"/>
  <c r="G1472"/>
  <c r="D1555"/>
  <c r="G1555" s="1"/>
  <c r="H1555" s="1"/>
  <c r="G1474"/>
  <c r="D1557"/>
  <c r="G1557" s="1"/>
  <c r="H1557" s="1"/>
  <c r="G1476"/>
  <c r="D1559"/>
  <c r="G1559" s="1"/>
  <c r="H1559" s="1"/>
  <c r="G1478"/>
  <c r="D1561"/>
  <c r="G1561" s="1"/>
  <c r="H1561" s="1"/>
  <c r="G1480"/>
  <c r="D1563"/>
  <c r="G1563" s="1"/>
  <c r="H1563" s="1"/>
  <c r="G1482"/>
  <c r="D1565"/>
  <c r="G1565" s="1"/>
  <c r="H1565" s="1"/>
  <c r="G1484"/>
  <c r="D1567"/>
  <c r="G1567" s="1"/>
  <c r="H1567" s="1"/>
  <c r="G1486"/>
  <c r="D1569"/>
  <c r="G1569" s="1"/>
  <c r="H1569" s="1"/>
  <c r="G1488"/>
  <c r="D1571"/>
  <c r="G1571" s="1"/>
  <c r="H1571" s="1"/>
  <c r="G1490"/>
  <c r="D1573"/>
  <c r="G1573" s="1"/>
  <c r="H1573" s="1"/>
  <c r="G1492"/>
  <c r="D1575"/>
  <c r="G1575" s="1"/>
  <c r="H1575" s="1"/>
  <c r="G1494"/>
  <c r="D1577"/>
  <c r="G1577" s="1"/>
  <c r="H1577" s="1"/>
  <c r="G1496"/>
  <c r="D1579"/>
  <c r="G1579" s="1"/>
  <c r="H1579" s="1"/>
  <c r="G1498"/>
  <c r="D1581"/>
  <c r="G1581" s="1"/>
  <c r="H1581" s="1"/>
  <c r="G1500"/>
  <c r="D1583"/>
  <c r="G1583" s="1"/>
  <c r="H1583" s="1"/>
  <c r="G1502"/>
  <c r="D1585"/>
  <c r="G1585" s="1"/>
  <c r="H1585" s="1"/>
  <c r="G1504"/>
  <c r="D1587"/>
  <c r="G1587" s="1"/>
  <c r="H1587" s="1"/>
  <c r="G1506"/>
  <c r="D1589"/>
  <c r="G1589" s="1"/>
  <c r="H1589" s="1"/>
  <c r="G1508"/>
  <c r="D1591"/>
  <c r="G1591" s="1"/>
  <c r="H1591" s="1"/>
  <c r="G1510"/>
  <c r="D1593"/>
  <c r="G1593" s="1"/>
  <c r="H1593" s="1"/>
  <c r="G1512"/>
  <c r="D1350"/>
  <c r="F1439"/>
  <c r="F1521"/>
  <c r="F1523"/>
  <c r="F1525"/>
  <c r="F1527"/>
  <c r="F1529"/>
  <c r="F1531"/>
  <c r="F1533"/>
  <c r="C1520"/>
  <c r="C1595" s="1"/>
  <c r="C1514"/>
  <c r="G1455"/>
  <c r="D1536"/>
  <c r="G1536" s="1"/>
  <c r="H1536" s="1"/>
  <c r="D1538"/>
  <c r="G1538" s="1"/>
  <c r="H1538" s="1"/>
  <c r="G1457"/>
  <c r="D1540"/>
  <c r="G1540" s="1"/>
  <c r="H1540" s="1"/>
  <c r="G1459"/>
  <c r="D1542"/>
  <c r="G1542" s="1"/>
  <c r="H1542" s="1"/>
  <c r="G1461"/>
  <c r="D1544"/>
  <c r="G1544" s="1"/>
  <c r="H1544" s="1"/>
  <c r="G1463"/>
  <c r="D1546"/>
  <c r="G1546" s="1"/>
  <c r="H1546" s="1"/>
  <c r="G1465"/>
  <c r="D1548"/>
  <c r="G1548" s="1"/>
  <c r="H1548" s="1"/>
  <c r="G1467"/>
  <c r="D1550"/>
  <c r="G1550" s="1"/>
  <c r="H1550" s="1"/>
  <c r="G1469"/>
  <c r="D1552"/>
  <c r="G1552" s="1"/>
  <c r="H1552" s="1"/>
  <c r="G1471"/>
  <c r="D1554"/>
  <c r="G1554" s="1"/>
  <c r="H1554" s="1"/>
  <c r="G1473"/>
  <c r="D1556"/>
  <c r="G1556" s="1"/>
  <c r="H1556" s="1"/>
  <c r="G1475"/>
  <c r="D1558"/>
  <c r="G1558" s="1"/>
  <c r="H1558" s="1"/>
  <c r="G1477"/>
  <c r="D1560"/>
  <c r="G1560" s="1"/>
  <c r="H1560" s="1"/>
  <c r="G1479"/>
  <c r="D1562"/>
  <c r="G1562" s="1"/>
  <c r="H1562" s="1"/>
  <c r="G1481"/>
  <c r="D1564"/>
  <c r="G1564" s="1"/>
  <c r="H1564" s="1"/>
  <c r="G1483"/>
  <c r="D1566"/>
  <c r="G1566" s="1"/>
  <c r="H1566" s="1"/>
  <c r="G1485"/>
  <c r="D1568"/>
  <c r="G1568" s="1"/>
  <c r="H1568" s="1"/>
  <c r="G1487"/>
  <c r="D1570"/>
  <c r="G1570" s="1"/>
  <c r="H1570" s="1"/>
  <c r="G1489"/>
  <c r="D1572"/>
  <c r="G1572" s="1"/>
  <c r="H1572" s="1"/>
  <c r="G1491"/>
  <c r="D1574"/>
  <c r="G1574" s="1"/>
  <c r="H1574" s="1"/>
  <c r="G1493"/>
  <c r="D1576"/>
  <c r="G1576" s="1"/>
  <c r="H1576" s="1"/>
  <c r="G1495"/>
  <c r="D1578"/>
  <c r="G1578" s="1"/>
  <c r="H1578" s="1"/>
  <c r="G1497"/>
  <c r="D1580"/>
  <c r="G1580" s="1"/>
  <c r="H1580" s="1"/>
  <c r="G1499"/>
  <c r="D1582"/>
  <c r="G1582" s="1"/>
  <c r="H1582" s="1"/>
  <c r="G1501"/>
  <c r="D1584"/>
  <c r="G1584" s="1"/>
  <c r="H1584" s="1"/>
  <c r="G1503"/>
  <c r="D1586"/>
  <c r="G1586" s="1"/>
  <c r="H1586" s="1"/>
  <c r="G1505"/>
  <c r="D1588"/>
  <c r="G1588" s="1"/>
  <c r="H1588" s="1"/>
  <c r="G1507"/>
  <c r="D1590"/>
  <c r="G1590" s="1"/>
  <c r="H1590" s="1"/>
  <c r="G1509"/>
  <c r="D1592"/>
  <c r="G1592" s="1"/>
  <c r="H1592" s="1"/>
  <c r="G1511"/>
  <c r="D1594"/>
  <c r="G1594" s="1"/>
  <c r="H1594" s="1"/>
  <c r="G1513"/>
  <c r="E1514"/>
  <c r="F1447"/>
  <c r="F1449"/>
  <c r="F1451"/>
  <c r="F1453"/>
  <c r="F1522"/>
  <c r="F1524"/>
  <c r="F1526"/>
  <c r="F1528"/>
  <c r="F1530"/>
  <c r="F1532"/>
  <c r="F1520"/>
  <c r="F1538"/>
  <c r="F1539"/>
  <c r="F1540"/>
  <c r="F1541"/>
  <c r="F1542"/>
  <c r="F1543"/>
  <c r="F1544"/>
  <c r="F1545"/>
  <c r="F1546"/>
  <c r="F1547"/>
  <c r="F1548"/>
  <c r="F1549"/>
  <c r="F1551"/>
  <c r="F1553"/>
  <c r="F1555"/>
  <c r="F1557"/>
  <c r="F1559"/>
  <c r="F1561"/>
  <c r="F1563"/>
  <c r="F1565"/>
  <c r="F1567"/>
  <c r="F1569"/>
  <c r="F1571"/>
  <c r="F1573"/>
  <c r="F1575"/>
  <c r="F1577"/>
  <c r="F1579"/>
  <c r="F1581"/>
  <c r="F1583"/>
  <c r="F1585"/>
  <c r="F1587"/>
  <c r="F1589"/>
  <c r="F1591"/>
  <c r="F1593"/>
  <c r="G1677"/>
  <c r="F1683"/>
  <c r="C1613"/>
  <c r="F1610"/>
  <c r="D1610"/>
  <c r="E1604"/>
  <c r="F1604" s="1"/>
  <c r="A1628"/>
  <c r="G1628" s="1"/>
  <c r="E1619"/>
  <c r="F1619" s="1"/>
  <c r="F1595"/>
  <c r="F1550"/>
  <c r="F1552"/>
  <c r="F1554"/>
  <c r="F1556"/>
  <c r="F1558"/>
  <c r="F1560"/>
  <c r="F1562"/>
  <c r="F1564"/>
  <c r="F1566"/>
  <c r="F1568"/>
  <c r="F1570"/>
  <c r="F1572"/>
  <c r="F1574"/>
  <c r="F1576"/>
  <c r="F1578"/>
  <c r="F1580"/>
  <c r="F1582"/>
  <c r="F1584"/>
  <c r="F1586"/>
  <c r="F1588"/>
  <c r="F1590"/>
  <c r="F1592"/>
  <c r="F1594"/>
  <c r="F1613"/>
  <c r="E1683"/>
  <c r="E1622"/>
  <c r="F1622" s="1"/>
  <c r="E1602"/>
  <c r="F1602" s="1"/>
  <c r="G1672"/>
  <c r="G1673" s="1"/>
  <c r="B857" l="1"/>
  <c r="E771"/>
  <c r="D1532"/>
  <c r="G1532" s="1"/>
  <c r="H1532" s="1"/>
  <c r="G1451"/>
  <c r="D1528"/>
  <c r="G1528" s="1"/>
  <c r="H1528" s="1"/>
  <c r="G1447"/>
  <c r="F1264"/>
  <c r="G1189"/>
  <c r="A857"/>
  <c r="E857" s="1"/>
  <c r="F771"/>
  <c r="G468"/>
  <c r="E468"/>
  <c r="F468" s="1"/>
  <c r="G464"/>
  <c r="E464"/>
  <c r="F464" s="1"/>
  <c r="G460"/>
  <c r="E460"/>
  <c r="F460" s="1"/>
  <c r="G456"/>
  <c r="E456"/>
  <c r="F456" s="1"/>
  <c r="G452"/>
  <c r="E452"/>
  <c r="F452" s="1"/>
  <c r="G448"/>
  <c r="E448"/>
  <c r="F448" s="1"/>
  <c r="G444"/>
  <c r="E444"/>
  <c r="F444" s="1"/>
  <c r="G440"/>
  <c r="E440"/>
  <c r="F440" s="1"/>
  <c r="G360"/>
  <c r="E360"/>
  <c r="F360" s="1"/>
  <c r="E194"/>
  <c r="F119"/>
  <c r="E114"/>
  <c r="F114" s="1"/>
  <c r="F39"/>
  <c r="F853"/>
  <c r="G778"/>
  <c r="D31"/>
  <c r="C33"/>
  <c r="D33" s="1"/>
  <c r="E1109"/>
  <c r="G1219"/>
  <c r="G1215"/>
  <c r="G1211"/>
  <c r="G1207"/>
  <c r="G1203"/>
  <c r="G1199"/>
  <c r="G1195"/>
  <c r="G1191"/>
  <c r="E1431"/>
  <c r="E1427"/>
  <c r="E1423"/>
  <c r="E1419"/>
  <c r="E1415"/>
  <c r="E1411"/>
  <c r="E1407"/>
  <c r="E1397"/>
  <c r="E1391"/>
  <c r="E1387"/>
  <c r="E1383"/>
  <c r="E1379"/>
  <c r="E1375"/>
  <c r="E1371"/>
  <c r="E1367"/>
  <c r="E1363"/>
  <c r="E1359"/>
  <c r="E1430"/>
  <c r="E1364"/>
  <c r="E514"/>
  <c r="F514" s="1"/>
  <c r="D14"/>
  <c r="E14" s="1"/>
  <c r="D1613"/>
  <c r="G1613" s="1"/>
  <c r="G1610"/>
  <c r="D1534"/>
  <c r="G1534" s="1"/>
  <c r="H1534" s="1"/>
  <c r="G1453"/>
  <c r="D1530"/>
  <c r="G1530" s="1"/>
  <c r="H1530" s="1"/>
  <c r="G1449"/>
  <c r="D1520"/>
  <c r="F1514"/>
  <c r="G1514" s="1"/>
  <c r="G1439"/>
  <c r="C1275"/>
  <c r="C1264"/>
  <c r="A1269" s="1"/>
  <c r="E1269" s="1"/>
  <c r="C863"/>
  <c r="C853"/>
  <c r="G466"/>
  <c r="E466"/>
  <c r="F466" s="1"/>
  <c r="G462"/>
  <c r="E462"/>
  <c r="F462" s="1"/>
  <c r="G458"/>
  <c r="E458"/>
  <c r="F458" s="1"/>
  <c r="G454"/>
  <c r="E454"/>
  <c r="F454" s="1"/>
  <c r="G450"/>
  <c r="E450"/>
  <c r="F450" s="1"/>
  <c r="G446"/>
  <c r="E446"/>
  <c r="F446" s="1"/>
  <c r="G442"/>
  <c r="E442"/>
  <c r="F442" s="1"/>
  <c r="G432"/>
  <c r="E432"/>
  <c r="F432" s="1"/>
  <c r="G430"/>
  <c r="E430"/>
  <c r="F430" s="1"/>
  <c r="G428"/>
  <c r="E428"/>
  <c r="F428" s="1"/>
  <c r="G426"/>
  <c r="E426"/>
  <c r="F426" s="1"/>
  <c r="G424"/>
  <c r="E424"/>
  <c r="F424" s="1"/>
  <c r="G422"/>
  <c r="E422"/>
  <c r="F422" s="1"/>
  <c r="G420"/>
  <c r="E420"/>
  <c r="F420" s="1"/>
  <c r="G418"/>
  <c r="E418"/>
  <c r="F418" s="1"/>
  <c r="G416"/>
  <c r="E416"/>
  <c r="F416" s="1"/>
  <c r="G414"/>
  <c r="E414"/>
  <c r="F414" s="1"/>
  <c r="G412"/>
  <c r="E412"/>
  <c r="F412" s="1"/>
  <c r="G410"/>
  <c r="E410"/>
  <c r="F410" s="1"/>
  <c r="G408"/>
  <c r="E408"/>
  <c r="F408" s="1"/>
  <c r="G406"/>
  <c r="E406"/>
  <c r="F406" s="1"/>
  <c r="G404"/>
  <c r="E404"/>
  <c r="F404" s="1"/>
  <c r="G402"/>
  <c r="E402"/>
  <c r="F402" s="1"/>
  <c r="G400"/>
  <c r="E400"/>
  <c r="F400" s="1"/>
  <c r="G398"/>
  <c r="E398"/>
  <c r="F398" s="1"/>
  <c r="G396"/>
  <c r="E396"/>
  <c r="F396" s="1"/>
  <c r="G394"/>
  <c r="E394"/>
  <c r="F394" s="1"/>
  <c r="G392"/>
  <c r="E392"/>
  <c r="F392" s="1"/>
  <c r="G390"/>
  <c r="E390"/>
  <c r="F390" s="1"/>
  <c r="G388"/>
  <c r="E388"/>
  <c r="F388" s="1"/>
  <c r="G386"/>
  <c r="E386"/>
  <c r="F386" s="1"/>
  <c r="G384"/>
  <c r="E384"/>
  <c r="F384" s="1"/>
  <c r="G382"/>
  <c r="E382"/>
  <c r="F382" s="1"/>
  <c r="G380"/>
  <c r="E380"/>
  <c r="F380" s="1"/>
  <c r="G378"/>
  <c r="E378"/>
  <c r="F378" s="1"/>
  <c r="G376"/>
  <c r="E376"/>
  <c r="F376" s="1"/>
  <c r="G374"/>
  <c r="E374"/>
  <c r="F374" s="1"/>
  <c r="G372"/>
  <c r="E372"/>
  <c r="F372" s="1"/>
  <c r="G370"/>
  <c r="E370"/>
  <c r="F370" s="1"/>
  <c r="G368"/>
  <c r="E368"/>
  <c r="F368" s="1"/>
  <c r="G366"/>
  <c r="E366"/>
  <c r="F366" s="1"/>
  <c r="G364"/>
  <c r="E364"/>
  <c r="F364" s="1"/>
  <c r="G362"/>
  <c r="E362"/>
  <c r="F362" s="1"/>
  <c r="D27"/>
  <c r="E27" s="1"/>
  <c r="E25"/>
  <c r="G1217"/>
  <c r="G1213"/>
  <c r="G1209"/>
  <c r="G1205"/>
  <c r="G1201"/>
  <c r="G1197"/>
  <c r="G1193"/>
  <c r="F1019"/>
  <c r="E1429"/>
  <c r="E1425"/>
  <c r="E1421"/>
  <c r="E1417"/>
  <c r="E1413"/>
  <c r="E1409"/>
  <c r="E1405"/>
  <c r="E1395"/>
  <c r="E1389"/>
  <c r="E1385"/>
  <c r="E1381"/>
  <c r="E1377"/>
  <c r="E1373"/>
  <c r="E1369"/>
  <c r="E1365"/>
  <c r="E1361"/>
  <c r="D853"/>
  <c r="D1595" l="1"/>
  <c r="G1520"/>
  <c r="B1269"/>
  <c r="C1269" s="1"/>
  <c r="G1264"/>
  <c r="G853"/>
  <c r="C857"/>
  <c r="C938"/>
  <c r="E938" s="1"/>
  <c r="C1432" s="1"/>
  <c r="E863"/>
  <c r="C1357" s="1"/>
  <c r="C1350"/>
  <c r="E1275"/>
  <c r="D1357" l="1"/>
  <c r="E1350"/>
  <c r="D1432" s="1"/>
  <c r="E1432" s="1"/>
  <c r="G1595"/>
  <c r="H1595" s="1"/>
  <c r="H1520"/>
  <c r="E1357"/>
</calcChain>
</file>

<file path=xl/sharedStrings.xml><?xml version="1.0" encoding="utf-8"?>
<sst xmlns="http://schemas.openxmlformats.org/spreadsheetml/2006/main" count="373" uniqueCount="221">
  <si>
    <t>Government of India</t>
  </si>
  <si>
    <t>National Programme of Mid-Day Meal in Schools</t>
  </si>
  <si>
    <t>Annual Work Plan &amp; Budget (AWP&amp;B) 2017-18</t>
  </si>
  <si>
    <t>State : Uttar Pradesh</t>
  </si>
  <si>
    <t>Part-D: ANALYSIS SHEET</t>
  </si>
  <si>
    <t>Section-A : REVIEW OF IMPLEMENTATION OF MDM SCHEME DURING 2017-18 (1.4.17 to 31.03.18)</t>
  </si>
  <si>
    <t>1. CALCULATION OF BENCH MARK FOR UTILIZATION.</t>
  </si>
  <si>
    <t>1.1) No. of children</t>
  </si>
  <si>
    <t>Stage</t>
  </si>
  <si>
    <t>MDM PAB Approval for 2017-18</t>
  </si>
  <si>
    <t>Actuals Availed as per AWP&amp;B 2017-18 (AT-5&amp;5A)</t>
  </si>
  <si>
    <t>Diff</t>
  </si>
  <si>
    <t>Diff in %</t>
  </si>
  <si>
    <t>4=(3-2)</t>
  </si>
  <si>
    <t>5=(4/2)*100</t>
  </si>
  <si>
    <t>Primary</t>
  </si>
  <si>
    <t>Up Primary</t>
  </si>
  <si>
    <t>Total</t>
  </si>
  <si>
    <t>NCLP 5383 children including in Upper Primary</t>
  </si>
  <si>
    <t>1.2) No. of School working days</t>
  </si>
  <si>
    <t>PY</t>
  </si>
  <si>
    <t>UP PY</t>
  </si>
  <si>
    <t>PY UP (Average)</t>
  </si>
  <si>
    <t>1.3) No. of Meals (PY &amp; UP.PY)</t>
  </si>
  <si>
    <t>i) Base period 01.04.17 to 31.03.18</t>
  </si>
  <si>
    <t>No. of Meals as per PAB approval</t>
  </si>
  <si>
    <t>No. of Meals claimed to have served by the State</t>
  </si>
  <si>
    <t>Diff.</t>
  </si>
  <si>
    <t>PY &amp; UP PY (Total)</t>
  </si>
  <si>
    <t>ii) Base period 01.04.17 to 31.03.18 (As per PAB aaproval = 247 days: Py &amp; U Py)</t>
  </si>
  <si>
    <t>No. of Meals as per PAB approval (01.04.17 to 31.03.18)</t>
  </si>
  <si>
    <t>No. of Meals served by the State 01.04.17 to 31.03.18</t>
  </si>
  <si>
    <t>Bench Mark as per State's claim</t>
  </si>
  <si>
    <t>U PY</t>
  </si>
  <si>
    <t>PY + UP PY</t>
  </si>
  <si>
    <t>2. COVERAGE</t>
  </si>
  <si>
    <t>2.1) Institutions- (Primary) (Source data : Table AT-3A of AWP&amp;B 2018-19)</t>
  </si>
  <si>
    <t>Sl. No.</t>
  </si>
  <si>
    <t>Districts</t>
  </si>
  <si>
    <t>No. of Institutions Existing
2017-18</t>
  </si>
  <si>
    <t>No. of Institutions serving MDM</t>
  </si>
  <si>
    <t>Non- Coverage</t>
  </si>
  <si>
    <t>% NC</t>
  </si>
  <si>
    <t>5=3-4</t>
  </si>
  <si>
    <t>TOTAL</t>
  </si>
  <si>
    <t>2.2) Institutions- (Upper Primary) (Source data : Table AT-3B &amp; 3C of AWP&amp;B 2018-19)</t>
  </si>
  <si>
    <t>s</t>
  </si>
  <si>
    <t>2.3) Coverage Chidlren vs. Enrolment (Primary) (Source data : Table AT-5 of AWP&amp;B 2018-19)</t>
  </si>
  <si>
    <t>Enrolment Primary</t>
  </si>
  <si>
    <t>Average number of children availed MDM</t>
  </si>
  <si>
    <t>% Diff(NC)</t>
  </si>
  <si>
    <t>% Coverage against enrolment</t>
  </si>
  <si>
    <t>5=4-3</t>
  </si>
  <si>
    <t>2.3.1) Coverage Chidlren vs. Enrolment  (Upper Primary) (Source data : Table AT-5A of AWP&amp;B 2018-19)</t>
  </si>
  <si>
    <t>Enrolment Upper Primary</t>
  </si>
  <si>
    <t>2.3.2) Coverage Chidlren vs. PAB Approval ( Primary) (Source data : Table AT-5 of AWP&amp;B 2018-19)</t>
  </si>
  <si>
    <t>No. of children as per PAB Approval for 2017-18</t>
  </si>
  <si>
    <t>% Coverage against PAB Approval</t>
  </si>
  <si>
    <t>2.3.3) Coverage Chidlren vs. PAB Approval ( Upper Primary) (Source data : Table AT-5A of AWP&amp;B 2018-19)</t>
  </si>
  <si>
    <t>2.4) Number of meal to be served and actual number of meal served during 2017-18</t>
  </si>
  <si>
    <t>Sr. No.</t>
  </si>
  <si>
    <t>District</t>
  </si>
  <si>
    <t>No of meals to be served during 1.04.2017 to 31.03.2018</t>
  </si>
  <si>
    <t>No of meal served as on 31.03.2018</t>
  </si>
  <si>
    <t>Effective Rate of Meals Served</t>
  </si>
  <si>
    <t>3. ANALYSIS ON FOODGRAINS(PRIMARY + UPPER PRIMARY)</t>
  </si>
  <si>
    <t>3.1) Reconciliation of Foodgrains OB, Allocation &amp; Lifting</t>
  </si>
  <si>
    <t>As per GoI record</t>
  </si>
  <si>
    <t>As per State's AWP&amp;B</t>
  </si>
  <si>
    <t>% Diff</t>
  </si>
  <si>
    <t>5(4-3)</t>
  </si>
  <si>
    <t>Opening Stock as on 1.4.2017</t>
  </si>
  <si>
    <t>Allocation for 2017-18</t>
  </si>
  <si>
    <t>Lifting* as on 31.03.2018</t>
  </si>
  <si>
    <t>*: Lifting as per FCI Bills for GoI</t>
  </si>
  <si>
    <t>3.2) ANALYSIS ON OPENING STOCK AND UNSPENT STOCK OF FOODGRAINS</t>
  </si>
  <si>
    <t xml:space="preserve"> 3.2.1) District-wise opening balance as on 1.4.2017 (Source data: Table AT-6 &amp; 6A of AWP&amp;B 2018-19)</t>
  </si>
  <si>
    <t>(in MTs)</t>
  </si>
  <si>
    <t>S.No.</t>
  </si>
  <si>
    <t>Name of District</t>
  </si>
  <si>
    <t>% of OS on allocation 2017-18</t>
  </si>
  <si>
    <t xml:space="preserve"> 3.2.1) District-wise unspent balance as on 31.03.2018 (Source data: Table AT-6 &amp; 6A of AWP&amp;B 2018-19)</t>
  </si>
  <si>
    <t>Unspent Stock as on 31.03.2018</t>
  </si>
  <si>
    <t>3.2.3)  Foodgrains  Allocation &amp; Lifting</t>
  </si>
  <si>
    <t>Allocation</t>
  </si>
  <si>
    <t>Opening Balance as on 01.04.2017</t>
  </si>
  <si>
    <t>Lifting upto 31.03.2018</t>
  </si>
  <si>
    <t>Total Availibility</t>
  </si>
  <si>
    <t>% Availibility</t>
  </si>
  <si>
    <t>Bench mark (85%)</t>
  </si>
  <si>
    <t>Source: Table AT-6 &amp; 6A of AWP&amp;B 2018-19</t>
  </si>
  <si>
    <t>3.2.4) District-wise Foodgrains availability  as on 31.03.2018 (Source data: Table AT-6 &amp; 6A of AWP&amp;B 2018-19)</t>
  </si>
  <si>
    <t>Allocated</t>
  </si>
  <si>
    <t>OB as on 1.4.2016</t>
  </si>
  <si>
    <t>Lifted from FCI</t>
  </si>
  <si>
    <t>6=4+5</t>
  </si>
  <si>
    <t>7=6/3</t>
  </si>
  <si>
    <t>3.2.5)  Foodgrains Allocation, Lifting (availibility) &amp; Utilisation (In MTs)</t>
  </si>
  <si>
    <t>T. Availibility</t>
  </si>
  <si>
    <t>% T. Availibility</t>
  </si>
  <si>
    <t>Utilisation</t>
  </si>
  <si>
    <t>% Utilisation</t>
  </si>
  <si>
    <t>3.2.6)  District-wise Utilisation of foodgrains (Source data: Table AT-6 &amp; 6A of AWP&amp;B 2018-19)</t>
  </si>
  <si>
    <t>3.2.7)  Payment of foodgrains to FCI  (Source data: Table AT-6B &amp; 6C of AWP&amp;B 2018-19)</t>
  </si>
  <si>
    <t>Amount (Rs in Lakhs)</t>
  </si>
  <si>
    <t xml:space="preserve">Central Assistance Released by GOI </t>
  </si>
  <si>
    <t xml:space="preserve">Bills raised by FCI </t>
  </si>
  <si>
    <t>Payment to FCI by State /UT</t>
  </si>
  <si>
    <t>Pending Bills</t>
  </si>
  <si>
    <t>Unspent balance</t>
  </si>
  <si>
    <t>% Bill Paid</t>
  </si>
  <si>
    <t>4. ANALYSIS ON COOKING COST (PRIMARY + UPPER PRIMARY)</t>
  </si>
  <si>
    <t>4.1) ANALYSIS ON OPENING BALANACE AND CLOSING BALANACE</t>
  </si>
  <si>
    <t>4.2) District-wise opening balance as on 1.4.2017 (Source data: Table AT-7 &amp; 7A of AWP&amp;B 2018-19)</t>
  </si>
  <si>
    <t>(Rs. In lakhs)</t>
  </si>
  <si>
    <t>*Opening Balance as on 1.4.2017</t>
  </si>
  <si>
    <t>% of OB on allocation 2018-19</t>
  </si>
  <si>
    <t>4.3) District-wise unspent  balance as on 31.03.2018 (Source data: Table AT-7 &amp; 7A of AWP&amp;B 2018-19)</t>
  </si>
  <si>
    <t>Unspent Balance as on 31.03.2018</t>
  </si>
  <si>
    <t>% of UB on allocation 2018-19</t>
  </si>
  <si>
    <t>4.3.2)  District-wise Cooking Cost availability (Source data: Table AT-7 &amp; 7A of AWP&amp;B 2018-19)</t>
  </si>
  <si>
    <t xml:space="preserve">Allocation for 2017-18                            </t>
  </si>
  <si>
    <t>Opening Balance as on 1.4.2017</t>
  </si>
  <si>
    <t xml:space="preserve">Cooking assistance received </t>
  </si>
  <si>
    <t>Total Availibility of cooking cost</t>
  </si>
  <si>
    <t>% Availibility of cooking cost</t>
  </si>
  <si>
    <t>4.3.3) Cooking Cost Utilisation</t>
  </si>
  <si>
    <t>Disbursed</t>
  </si>
  <si>
    <t>% Disbursed</t>
  </si>
  <si>
    <t>4.3.4)  District-wise Utilisation of Cooking cost (Source data: Table AT-7 &amp; 7A of AWP&amp;B 2018-19)</t>
  </si>
  <si>
    <t>Utilisation of Cooking assistance</t>
  </si>
  <si>
    <t xml:space="preserve">% Utilisation                    </t>
  </si>
  <si>
    <t>5. Reconciliation of Utilisation and Performance during 2017-18 [PRIMARY+ UPPER PRIMARY]</t>
  </si>
  <si>
    <r>
      <t xml:space="preserve">5.1 Mismatch between Utilisation of Foodgrains and Cooking Cost  </t>
    </r>
    <r>
      <rPr>
        <b/>
        <i/>
        <sz val="10"/>
        <rFont val="Arial"/>
        <family val="2"/>
      </rPr>
      <t>(Source data: para 3.2.6 and 4.3.6 above)</t>
    </r>
  </si>
  <si>
    <t>% utilisation of foodgrains</t>
  </si>
  <si>
    <t>% utilisation of Cooking cost</t>
  </si>
  <si>
    <t>Mis-match in % points</t>
  </si>
  <si>
    <t>6) ANALYSIS ON HONORARIUM TO COOKS-CUM-HELPERS</t>
  </si>
  <si>
    <t>6.1)  District-wise Honorarium to cook-cum-Helpers</t>
  </si>
  <si>
    <t>*(Refer table AT- 8 and AT-8A, AWP&amp;B, 2018-19)</t>
  </si>
  <si>
    <t>Honorarium received</t>
  </si>
  <si>
    <t xml:space="preserve">Total Availibility of Honorarium </t>
  </si>
  <si>
    <t>% Availibility of Honorarium</t>
  </si>
  <si>
    <t>6.2)  District-wise Utilisation of Honorarium to Cooks-cum-Helpers</t>
  </si>
  <si>
    <t>Total Availibility of Honorarium</t>
  </si>
  <si>
    <t>Utilisation of Honorarium</t>
  </si>
  <si>
    <t xml:space="preserve">% Utilisation against Allocation                     </t>
  </si>
  <si>
    <t>% of UB on allocation 2017-18</t>
  </si>
  <si>
    <t>7. ANALYSIS ON MANAGEMENT, MONITORING &amp; EVALUATION (MME)</t>
  </si>
  <si>
    <t>7.1)  Reconciliation of MME OB, Allocation &amp; Releasing [PY + U PY]</t>
  </si>
  <si>
    <t xml:space="preserve">As per State's AWP&amp;B </t>
  </si>
  <si>
    <t>Releasing during 2017-18</t>
  </si>
  <si>
    <t xml:space="preserve">Total Availibility </t>
  </si>
  <si>
    <t>7.2) Utilisation of MME during 2017-18 (Source data: Table AT-9 of AWP&amp;B 2018-19)</t>
  </si>
  <si>
    <t>Activity</t>
  </si>
  <si>
    <t>Expenditure</t>
  </si>
  <si>
    <t>Exp as % of allocation</t>
  </si>
  <si>
    <t>Unspent Balance</t>
  </si>
  <si>
    <t>School Level Expenses</t>
  </si>
  <si>
    <t>Management, Supervision, Training &amp; Internal Monitoring</t>
  </si>
  <si>
    <t>External Monitoring &amp; Evaluation</t>
  </si>
  <si>
    <t>8. ANALYSIS ON CENTRAL ASSISTANCE TOWARDS TRANSPORT ASSISTANCE</t>
  </si>
  <si>
    <t>8.1)  Reconciliation of TA OB, Allocation &amp; Releasing [PY + U PY]</t>
  </si>
  <si>
    <t>8.2) Utilisation of TA during 2017-18 (Source data: Table AT-9 of AWP&amp;B 2018-19)</t>
  </si>
  <si>
    <t>Allocated for
2017-18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</si>
  <si>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</si>
  <si>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</si>
  <si>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</si>
  <si>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</si>
  <si>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</si>
  <si>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</si>
  <si>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9. INFRASTRUCTURE DEVELOPMENT DURING 2017-18 (Primary + Upper primary)</t>
  </si>
  <si>
    <t>Kitchen Sheds</t>
  </si>
  <si>
    <t>9.1) Releasing details</t>
  </si>
  <si>
    <t>Releases for Kitchen sheds by GoI as on 31.3.2018</t>
  </si>
  <si>
    <t>Schools</t>
  </si>
  <si>
    <t>Installment</t>
  </si>
  <si>
    <t>Dated</t>
  </si>
  <si>
    <t>Units</t>
  </si>
  <si>
    <t>Amount              (in lakh)</t>
  </si>
  <si>
    <t xml:space="preserve">Primary &amp; Upper Primary 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</si>
  <si>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</si>
  <si>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</si>
  <si>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</si>
  <si>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</si>
  <si>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</si>
  <si>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</si>
  <si>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</si>
  <si>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</si>
  <si>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Sub total</t>
  </si>
  <si>
    <t xml:space="preserve">9.2) Reconciliation of amount sanctioned </t>
  </si>
  <si>
    <t>Year</t>
  </si>
  <si>
    <t>GoI records</t>
  </si>
  <si>
    <t>State record</t>
  </si>
  <si>
    <t>Variation</t>
  </si>
  <si>
    <t>Phy</t>
  </si>
  <si>
    <t>Fin</t>
  </si>
  <si>
    <t>2006-17</t>
  </si>
  <si>
    <t>9.3) Achievement ( under MDM Funds) (Source data: Table AT-11 of AWP&amp;B 2018-19)</t>
  </si>
  <si>
    <t>Sactioned by GoI during 2006-07 to 2017-18</t>
  </si>
  <si>
    <t>Achievement (C) upto 31.03.2018</t>
  </si>
  <si>
    <t>Achievement as % of allocation</t>
  </si>
  <si>
    <t>Fin (in Lakh) including state share</t>
  </si>
  <si>
    <t>Fin (in Lakh)</t>
  </si>
  <si>
    <t xml:space="preserve">Fin                            </t>
  </si>
  <si>
    <t>Kitchen Devices</t>
  </si>
  <si>
    <t>9.4) Releasing details</t>
  </si>
  <si>
    <t>Releases for Kitchen devices by GoI as on 31.12.2016</t>
  </si>
  <si>
    <t xml:space="preserve">Primary+Upper Primary </t>
  </si>
  <si>
    <t>2012-13(Replacement)</t>
  </si>
  <si>
    <t>repl:-</t>
  </si>
  <si>
    <t>2013-14 (Replacement)</t>
  </si>
  <si>
    <t>2014-15 &amp; 2015-16</t>
  </si>
  <si>
    <t>New</t>
  </si>
  <si>
    <t>Rep</t>
  </si>
  <si>
    <t>new:-</t>
  </si>
  <si>
    <t>Total:-</t>
  </si>
  <si>
    <t xml:space="preserve">9.5) Reconciliation of amount sanctioned </t>
  </si>
  <si>
    <t>9.6) Achievement ( under MDM Funds) (Source data: Table AT-12 of AWP&amp;B 2017-18)</t>
  </si>
  <si>
    <t>Sactioned during 2006-07 to 2016-17</t>
  </si>
  <si>
    <t>Achievement (C) upto 31.12.16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</si>
</sst>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242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 applyFont="1" applyAlignment="1"/>
    <xf numFmtId="0" fontId="3" fillId="2" borderId="0" xfId="2" applyFont="1" applyFill="1" applyAlignment="1">
      <alignment horizontal="center"/>
    </xf>
    <xf numFmtId="0" fontId="4" fillId="0" borderId="0" xfId="2" applyFont="1" applyAlignment="1"/>
    <xf numFmtId="0" fontId="2" fillId="0" borderId="0" xfId="2" applyFont="1" applyAlignment="1"/>
    <xf numFmtId="0" fontId="5" fillId="0" borderId="0" xfId="2" applyFont="1" applyAlignment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right"/>
    </xf>
    <xf numFmtId="0" fontId="4" fillId="0" borderId="1" xfId="2" applyFont="1" applyBorder="1" applyAlignment="1">
      <alignment horizontal="right"/>
    </xf>
    <xf numFmtId="0" fontId="4" fillId="0" borderId="1" xfId="2" applyFont="1" applyBorder="1" applyAlignment="1">
      <alignment horizontal="right" vertical="center" wrapText="1"/>
    </xf>
    <xf numFmtId="9" fontId="4" fillId="0" borderId="1" xfId="2" applyNumberFormat="1" applyFont="1" applyBorder="1" applyAlignment="1">
      <alignment horizontal="right" vertical="center" wrapText="1"/>
    </xf>
    <xf numFmtId="0" fontId="5" fillId="0" borderId="1" xfId="2" applyFont="1" applyBorder="1" applyAlignment="1">
      <alignment horizontal="right" vertical="center" wrapText="1"/>
    </xf>
    <xf numFmtId="9" fontId="5" fillId="0" borderId="1" xfId="2" applyNumberFormat="1" applyFont="1" applyBorder="1" applyAlignment="1">
      <alignment horizontal="right" vertical="center" wrapText="1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1" xfId="2" applyFont="1" applyBorder="1" applyAlignment="1"/>
    <xf numFmtId="0" fontId="5" fillId="0" borderId="2" xfId="2" applyFont="1" applyBorder="1" applyAlignment="1"/>
    <xf numFmtId="0" fontId="4" fillId="0" borderId="2" xfId="2" applyFont="1" applyBorder="1" applyAlignment="1"/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center" vertical="center" wrapText="1"/>
    </xf>
    <xf numFmtId="9" fontId="4" fillId="0" borderId="1" xfId="2" applyNumberFormat="1" applyFont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9" fontId="5" fillId="0" borderId="1" xfId="2" applyNumberFormat="1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9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vertical="center"/>
    </xf>
    <xf numFmtId="9" fontId="5" fillId="0" borderId="1" xfId="2" applyNumberFormat="1" applyFont="1" applyBorder="1" applyAlignment="1">
      <alignment horizontal="right"/>
    </xf>
    <xf numFmtId="0" fontId="4" fillId="0" borderId="1" xfId="2" applyFont="1" applyBorder="1" applyAlignment="1"/>
    <xf numFmtId="9" fontId="1" fillId="0" borderId="0" xfId="1" applyFont="1" applyAlignment="1"/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9" fontId="4" fillId="0" borderId="1" xfId="2" applyNumberFormat="1" applyFont="1" applyBorder="1" applyAlignment="1"/>
    <xf numFmtId="9" fontId="5" fillId="0" borderId="1" xfId="2" applyNumberFormat="1" applyFont="1" applyBorder="1" applyAlignment="1"/>
    <xf numFmtId="0" fontId="2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1" fillId="0" borderId="0" xfId="2" applyFont="1" applyAlignment="1"/>
    <xf numFmtId="2" fontId="5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vertical="center"/>
    </xf>
    <xf numFmtId="9" fontId="4" fillId="0" borderId="5" xfId="1" applyFont="1" applyBorder="1" applyAlignment="1">
      <alignment horizontal="right" vertical="center" wrapText="1"/>
    </xf>
    <xf numFmtId="0" fontId="4" fillId="0" borderId="5" xfId="0" quotePrefix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9" fontId="5" fillId="0" borderId="5" xfId="1" applyFont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2" fontId="4" fillId="0" borderId="5" xfId="0" applyNumberFormat="1" applyFont="1" applyBorder="1"/>
    <xf numFmtId="9" fontId="4" fillId="0" borderId="5" xfId="1" applyFont="1" applyBorder="1"/>
    <xf numFmtId="0" fontId="4" fillId="0" borderId="5" xfId="0" quotePrefix="1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2" fontId="5" fillId="0" borderId="5" xfId="0" applyNumberFormat="1" applyFont="1" applyBorder="1" applyAlignment="1">
      <alignment vertical="center" wrapText="1"/>
    </xf>
    <xf numFmtId="9" fontId="5" fillId="0" borderId="5" xfId="1" applyFont="1" applyBorder="1"/>
    <xf numFmtId="9" fontId="5" fillId="0" borderId="5" xfId="1" applyFont="1" applyBorder="1" applyAlignment="1">
      <alignment vertical="center"/>
    </xf>
    <xf numFmtId="0" fontId="1" fillId="0" borderId="0" xfId="2" applyFont="1" applyAlignment="1">
      <alignment vertical="center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9" fontId="4" fillId="0" borderId="5" xfId="1" applyNumberFormat="1" applyFont="1" applyBorder="1" applyAlignment="1">
      <alignment horizontal="right" vertical="center" wrapText="1"/>
    </xf>
    <xf numFmtId="0" fontId="4" fillId="0" borderId="7" xfId="0" quotePrefix="1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right" vertical="center"/>
    </xf>
    <xf numFmtId="9" fontId="5" fillId="3" borderId="5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0" borderId="8" xfId="0" applyFont="1" applyFill="1" applyBorder="1" applyAlignment="1"/>
    <xf numFmtId="0" fontId="6" fillId="0" borderId="8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2" applyNumberFormat="1" applyFont="1" applyFill="1" applyBorder="1" applyAlignment="1" applyProtection="1">
      <alignment horizontal="left" vertical="center"/>
    </xf>
    <xf numFmtId="2" fontId="4" fillId="3" borderId="5" xfId="2" applyNumberFormat="1" applyFont="1" applyFill="1" applyBorder="1" applyAlignment="1" applyProtection="1">
      <alignment horizontal="right" vertical="center"/>
    </xf>
    <xf numFmtId="2" fontId="4" fillId="3" borderId="5" xfId="2" applyNumberFormat="1" applyFont="1" applyFill="1" applyBorder="1" applyAlignment="1" applyProtection="1">
      <alignment horizontal="right"/>
    </xf>
    <xf numFmtId="2" fontId="4" fillId="3" borderId="5" xfId="0" applyNumberFormat="1" applyFont="1" applyFill="1" applyBorder="1" applyAlignment="1">
      <alignment horizontal="right" wrapText="1"/>
    </xf>
    <xf numFmtId="9" fontId="4" fillId="3" borderId="5" xfId="1" applyFont="1" applyFill="1" applyBorder="1"/>
    <xf numFmtId="2" fontId="5" fillId="3" borderId="5" xfId="2" applyNumberFormat="1" applyFont="1" applyFill="1" applyBorder="1" applyAlignment="1" applyProtection="1">
      <alignment horizontal="left" vertical="center"/>
    </xf>
    <xf numFmtId="2" fontId="5" fillId="3" borderId="5" xfId="0" applyNumberFormat="1" applyFont="1" applyFill="1" applyBorder="1" applyAlignment="1" applyProtection="1">
      <alignment horizontal="right" vertical="center"/>
    </xf>
    <xf numFmtId="9" fontId="5" fillId="3" borderId="5" xfId="1" applyFont="1" applyFill="1" applyBorder="1"/>
    <xf numFmtId="2" fontId="5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center" vertical="top" wrapText="1"/>
    </xf>
    <xf numFmtId="9" fontId="4" fillId="0" borderId="0" xfId="1" applyFont="1" applyBorder="1" applyAlignment="1">
      <alignment horizontal="center" vertical="top" wrapText="1"/>
    </xf>
    <xf numFmtId="2" fontId="4" fillId="0" borderId="0" xfId="0" applyNumberFormat="1" applyFont="1" applyFill="1"/>
    <xf numFmtId="0" fontId="5" fillId="0" borderId="4" xfId="0" applyFont="1" applyFill="1" applyBorder="1" applyAlignment="1">
      <alignment horizontal="center" vertical="top" wrapText="1"/>
    </xf>
    <xf numFmtId="2" fontId="4" fillId="0" borderId="5" xfId="3" applyNumberFormat="1" applyFont="1" applyBorder="1"/>
    <xf numFmtId="9" fontId="4" fillId="0" borderId="5" xfId="1" applyFont="1" applyBorder="1" applyAlignment="1">
      <alignment horizontal="right" wrapText="1"/>
    </xf>
    <xf numFmtId="0" fontId="4" fillId="3" borderId="5" xfId="0" quotePrefix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right" vertical="center" wrapText="1"/>
    </xf>
    <xf numFmtId="9" fontId="5" fillId="3" borderId="5" xfId="1" applyFont="1" applyFill="1" applyBorder="1" applyAlignment="1">
      <alignment horizontal="right" wrapText="1"/>
    </xf>
    <xf numFmtId="2" fontId="4" fillId="0" borderId="5" xfId="0" applyNumberFormat="1" applyFont="1" applyBorder="1" applyAlignment="1">
      <alignment horizontal="right" vertical="center"/>
    </xf>
    <xf numFmtId="2" fontId="4" fillId="0" borderId="5" xfId="4" applyNumberFormat="1" applyFont="1" applyBorder="1" applyAlignment="1">
      <alignment vertical="center"/>
    </xf>
    <xf numFmtId="9" fontId="4" fillId="0" borderId="5" xfId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9" fontId="5" fillId="0" borderId="5" xfId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9" fontId="4" fillId="0" borderId="5" xfId="1" applyFont="1" applyBorder="1" applyAlignment="1">
      <alignment vertical="center"/>
    </xf>
    <xf numFmtId="9" fontId="4" fillId="0" borderId="5" xfId="1" quotePrefix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9" fontId="4" fillId="0" borderId="5" xfId="1" applyNumberFormat="1" applyFont="1" applyBorder="1" applyAlignment="1">
      <alignment vertical="center"/>
    </xf>
    <xf numFmtId="0" fontId="4" fillId="3" borderId="5" xfId="0" quotePrefix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vertical="center"/>
    </xf>
    <xf numFmtId="9" fontId="5" fillId="3" borderId="5" xfId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9" fontId="4" fillId="0" borderId="5" xfId="1" applyFont="1" applyBorder="1" applyAlignment="1">
      <alignment horizontal="center" vertical="center"/>
    </xf>
    <xf numFmtId="9" fontId="4" fillId="0" borderId="5" xfId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9" fontId="5" fillId="0" borderId="5" xfId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2" fontId="4" fillId="0" borderId="5" xfId="1" applyNumberFormat="1" applyFont="1" applyBorder="1" applyAlignment="1">
      <alignment vertical="center"/>
    </xf>
    <xf numFmtId="9" fontId="4" fillId="0" borderId="5" xfId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9" fontId="5" fillId="0" borderId="5" xfId="1" applyFont="1" applyFill="1" applyBorder="1" applyAlignment="1">
      <alignment horizontal="right" vertical="center" wrapText="1"/>
    </xf>
    <xf numFmtId="0" fontId="1" fillId="0" borderId="0" xfId="2" applyFont="1" applyFill="1" applyAlignment="1"/>
    <xf numFmtId="0" fontId="8" fillId="0" borderId="0" xfId="2" applyFont="1" applyFill="1" applyAlignment="1"/>
    <xf numFmtId="0" fontId="8" fillId="0" borderId="0" xfId="2" applyFont="1" applyAlignment="1"/>
    <xf numFmtId="0" fontId="4" fillId="0" borderId="5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9" fontId="5" fillId="0" borderId="0" xfId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 wrapText="1"/>
    </xf>
    <xf numFmtId="2" fontId="5" fillId="0" borderId="4" xfId="6" applyNumberFormat="1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/>
    </xf>
    <xf numFmtId="9" fontId="5" fillId="0" borderId="4" xfId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5" fillId="0" borderId="11" xfId="7" applyFont="1" applyFill="1" applyBorder="1" applyAlignment="1">
      <alignment horizontal="center" vertical="center"/>
    </xf>
    <xf numFmtId="9" fontId="5" fillId="0" borderId="11" xfId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/>
    </xf>
    <xf numFmtId="9" fontId="5" fillId="0" borderId="7" xfId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2" fontId="5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vertical="center" wrapText="1"/>
    </xf>
    <xf numFmtId="2" fontId="5" fillId="0" borderId="5" xfId="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9" fontId="5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" fontId="4" fillId="0" borderId="5" xfId="9" applyNumberFormat="1" applyFont="1" applyFill="1" applyBorder="1" applyAlignment="1">
      <alignment horizontal="right" vertical="center" wrapText="1"/>
    </xf>
    <xf numFmtId="2" fontId="4" fillId="0" borderId="5" xfId="9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1" fontId="4" fillId="0" borderId="5" xfId="9" applyNumberFormat="1" applyFont="1" applyFill="1" applyBorder="1" applyAlignment="1">
      <alignment vertical="center"/>
    </xf>
    <xf numFmtId="2" fontId="4" fillId="0" borderId="5" xfId="9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right" vertical="center"/>
    </xf>
    <xf numFmtId="1" fontId="4" fillId="0" borderId="5" xfId="10" applyNumberFormat="1" applyFont="1" applyFill="1" applyBorder="1" applyAlignment="1" applyProtection="1">
      <alignment vertical="center"/>
    </xf>
    <xf numFmtId="2" fontId="4" fillId="0" borderId="5" xfId="1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4" fillId="0" borderId="12" xfId="9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" fontId="5" fillId="0" borderId="12" xfId="9" applyNumberFormat="1" applyFont="1" applyFill="1" applyBorder="1" applyAlignment="1">
      <alignment vertical="center"/>
    </xf>
    <xf numFmtId="2" fontId="5" fillId="0" borderId="5" xfId="9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1" fontId="10" fillId="0" borderId="5" xfId="10" applyNumberFormat="1" applyFont="1" applyFill="1" applyBorder="1" applyAlignment="1" applyProtection="1">
      <alignment vertical="center"/>
    </xf>
    <xf numFmtId="2" fontId="10" fillId="0" borderId="5" xfId="10" applyNumberFormat="1" applyFont="1" applyFill="1" applyBorder="1" applyAlignment="1" applyProtection="1">
      <alignment vertical="center"/>
    </xf>
    <xf numFmtId="9" fontId="10" fillId="0" borderId="5" xfId="1" applyFont="1" applyFill="1" applyBorder="1" applyAlignment="1" applyProtection="1">
      <alignment vertical="center"/>
    </xf>
  </cellXfs>
  <cellStyles count="12">
    <cellStyle name="Normal" xfId="0" builtinId="0"/>
    <cellStyle name="Normal 112" xfId="3"/>
    <cellStyle name="Normal 114" xfId="4"/>
    <cellStyle name="Normal 2" xfId="2"/>
    <cellStyle name="Normal 2 2" xfId="9"/>
    <cellStyle name="Normal 3" xfId="10"/>
    <cellStyle name="Normal 4" xfId="11"/>
    <cellStyle name="Normal 46" xfId="5"/>
    <cellStyle name="Normal 48" xfId="6"/>
    <cellStyle name="Normal 49" xfId="7"/>
    <cellStyle name="Normal 51" xfId="8"/>
    <cellStyle name="Percent" xfId="1" builtinId="5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775</xdr:row>
      <xdr:rowOff>0</xdr:rowOff>
    </xdr:from>
    <xdr:to>
      <xdr:col>6</xdr:col>
      <xdr:colOff>550789</xdr:colOff>
      <xdr:row>775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676900" y="162563175"/>
          <a:ext cx="14556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640080</xdr:colOff>
      <xdr:row>775</xdr:row>
      <xdr:rowOff>0</xdr:rowOff>
    </xdr:from>
    <xdr:to>
      <xdr:col>3</xdr:col>
      <xdr:colOff>339137</xdr:colOff>
      <xdr:row>775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688080" y="162563175"/>
          <a:ext cx="632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742950</xdr:colOff>
      <xdr:row>775</xdr:row>
      <xdr:rowOff>0</xdr:rowOff>
    </xdr:from>
    <xdr:to>
      <xdr:col>5</xdr:col>
      <xdr:colOff>271918</xdr:colOff>
      <xdr:row>775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553075" y="162563175"/>
          <a:ext cx="3385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06.2018%20AWP&amp;B%202018-19%20State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 Factsheet"/>
      <sheetName val="AT-1"/>
      <sheetName val="AT-2-S1 BUDGET"/>
      <sheetName val="AT_2A_fundflow"/>
      <sheetName val="AT-3"/>
      <sheetName val="AT3A_Schools_PS"/>
      <sheetName val="AT3B_Schools_UPS"/>
      <sheetName val="AT3C_Schools_UPS"/>
      <sheetName val="AT4_enrolment vs availed_PY"/>
      <sheetName val="AT4A_enrolment vs availed_UPY"/>
      <sheetName val="AT-4B_Aadhaar_Enrollment"/>
      <sheetName val="T5_PLAN_vs_PRFM_PS"/>
      <sheetName val="T5A_PLAN_vs_PRFM_UPS"/>
      <sheetName val="T5B_PLAN_vs_PRFM_NCLP"/>
      <sheetName val="T6_FG_PS"/>
      <sheetName val="T6A_FG_UPS"/>
      <sheetName val="T6B_Pay_FG_FCI"/>
      <sheetName val="T7_CC_PS"/>
      <sheetName val="T7A_CC_UPS"/>
      <sheetName val="AT-8_Hon_CCH_Pry"/>
      <sheetName val="AT-8A_Hon_CCH_UPry"/>
      <sheetName val="AT9_TA"/>
      <sheetName val="AT-10_MME"/>
      <sheetName val="AT10A_Details_of_Meeting"/>
      <sheetName val="AT-10B_Social_Audit"/>
      <sheetName val="AT-10C_IEC_Activity"/>
      <sheetName val="AT-10D_Manpower"/>
      <sheetName val="AT-10E_Kitchen_Garden"/>
      <sheetName val="AT-10F_Drinking_Water_Facility"/>
      <sheetName val="AT11_KS Year wise"/>
      <sheetName val="AT11A_KS-District wise"/>
      <sheetName val="AT12_KD-New Yearwise"/>
      <sheetName val="AT12_KD-New-Districtwise"/>
      <sheetName val="AT12A_KD-Replace Yearwise"/>
      <sheetName val="AT12A_KD-Replace-Districtwise"/>
      <sheetName val="AT-13-Mode of cooking"/>
      <sheetName val="AT-14_Quality_Safety_Hygiene"/>
      <sheetName val="AT-14A_Testing_of_food"/>
      <sheetName val="AT-15_Tithi_Bhojan"/>
      <sheetName val="AT-16_MDM_Allowance_Paid"/>
      <sheetName val="AT-17_Coverage-RBSK "/>
      <sheetName val="AT18_Details_Community"/>
      <sheetName val="AT_19_Impl_Agency"/>
      <sheetName val="AT_20_CentralCookingagency "/>
      <sheetName val="AT-21_Cooks(CentralizedKitchen)"/>
      <sheetName val="AT-22_NGO_Information"/>
      <sheetName val="AT-23 MIS"/>
      <sheetName val="AT-23A_AMS"/>
      <sheetName val="AT-24"/>
      <sheetName val="AT-25_Grievance_Redressal"/>
      <sheetName val="AT26_NoWD_PS"/>
      <sheetName val="AT26A_NoWD_UPS"/>
      <sheetName val="AT27_Req_FG_Pry"/>
      <sheetName val="AT27A_Req_FG_UPry"/>
      <sheetName val="AT27B_Req_FG_NCLP"/>
      <sheetName val="AT_28_RqmtKitchen"/>
      <sheetName val="AT29_K_D"/>
      <sheetName val="AT-30_Cook-cum-Helper"/>
      <sheetName val="AT_31_Budget_provision"/>
      <sheetName val="AWP Online"/>
    </sheetNames>
    <sheetDataSet>
      <sheetData sheetId="0"/>
      <sheetData sheetId="1"/>
      <sheetData sheetId="2"/>
      <sheetData sheetId="3"/>
      <sheetData sheetId="4"/>
      <sheetData sheetId="5">
        <row r="10">
          <cell r="A10">
            <v>1</v>
          </cell>
          <cell r="B10" t="str">
            <v>01-AGRA</v>
          </cell>
          <cell r="H10">
            <v>2145</v>
          </cell>
          <cell r="N10">
            <v>2091</v>
          </cell>
        </row>
        <row r="11">
          <cell r="A11">
            <v>2</v>
          </cell>
          <cell r="B11" t="str">
            <v>02-ALIGARH</v>
          </cell>
          <cell r="H11">
            <v>1767</v>
          </cell>
          <cell r="N11">
            <v>1767</v>
          </cell>
        </row>
        <row r="12">
          <cell r="A12">
            <v>3</v>
          </cell>
          <cell r="B12" t="str">
            <v>03-ALLAHABAD</v>
          </cell>
          <cell r="H12">
            <v>2568</v>
          </cell>
          <cell r="N12">
            <v>2565</v>
          </cell>
        </row>
        <row r="13">
          <cell r="A13">
            <v>4</v>
          </cell>
          <cell r="B13" t="str">
            <v>04-AMBEDKAR NAGAR</v>
          </cell>
          <cell r="H13">
            <v>1354</v>
          </cell>
          <cell r="N13">
            <v>1354</v>
          </cell>
        </row>
        <row r="14">
          <cell r="A14">
            <v>5</v>
          </cell>
          <cell r="B14" t="str">
            <v>05-AURAIYA</v>
          </cell>
          <cell r="H14">
            <v>1063</v>
          </cell>
          <cell r="N14">
            <v>1063</v>
          </cell>
        </row>
        <row r="15">
          <cell r="A15">
            <v>6</v>
          </cell>
          <cell r="B15" t="str">
            <v>06-AZAMGARH</v>
          </cell>
          <cell r="H15">
            <v>2359</v>
          </cell>
          <cell r="N15">
            <v>2359</v>
          </cell>
        </row>
        <row r="16">
          <cell r="A16">
            <v>7</v>
          </cell>
          <cell r="B16" t="str">
            <v>07-BADAUN</v>
          </cell>
          <cell r="H16">
            <v>1802</v>
          </cell>
          <cell r="N16">
            <v>1802</v>
          </cell>
        </row>
        <row r="17">
          <cell r="A17">
            <v>8</v>
          </cell>
          <cell r="B17" t="str">
            <v>08-BAGHPAT</v>
          </cell>
          <cell r="H17">
            <v>487</v>
          </cell>
          <cell r="N17">
            <v>487</v>
          </cell>
        </row>
        <row r="18">
          <cell r="A18">
            <v>9</v>
          </cell>
          <cell r="B18" t="str">
            <v>09-BAHRAICH</v>
          </cell>
          <cell r="H18">
            <v>2475</v>
          </cell>
          <cell r="N18">
            <v>2475</v>
          </cell>
        </row>
        <row r="19">
          <cell r="A19">
            <v>10</v>
          </cell>
          <cell r="B19" t="str">
            <v>10-BALLIA</v>
          </cell>
          <cell r="H19">
            <v>2070</v>
          </cell>
          <cell r="N19">
            <v>2070</v>
          </cell>
        </row>
        <row r="20">
          <cell r="A20">
            <v>11</v>
          </cell>
          <cell r="B20" t="str">
            <v>11-BALRAMPUR</v>
          </cell>
          <cell r="H20">
            <v>1575</v>
          </cell>
          <cell r="N20">
            <v>1575</v>
          </cell>
        </row>
        <row r="21">
          <cell r="A21">
            <v>12</v>
          </cell>
          <cell r="B21" t="str">
            <v>12-BANDA</v>
          </cell>
          <cell r="H21">
            <v>1399</v>
          </cell>
          <cell r="N21">
            <v>1399</v>
          </cell>
        </row>
        <row r="22">
          <cell r="A22">
            <v>13</v>
          </cell>
          <cell r="B22" t="str">
            <v>13-BARABANKI</v>
          </cell>
          <cell r="H22">
            <v>2220</v>
          </cell>
          <cell r="N22">
            <v>2198</v>
          </cell>
        </row>
        <row r="23">
          <cell r="A23">
            <v>14</v>
          </cell>
          <cell r="B23" t="str">
            <v>14-BAREILY</v>
          </cell>
          <cell r="H23">
            <v>2115</v>
          </cell>
          <cell r="N23">
            <v>2112</v>
          </cell>
        </row>
        <row r="24">
          <cell r="A24">
            <v>15</v>
          </cell>
          <cell r="B24" t="str">
            <v>15-BASTI</v>
          </cell>
          <cell r="H24">
            <v>1749</v>
          </cell>
          <cell r="N24">
            <v>1749</v>
          </cell>
        </row>
        <row r="25">
          <cell r="A25">
            <v>16</v>
          </cell>
          <cell r="B25" t="str">
            <v>16-BHADOHI</v>
          </cell>
          <cell r="H25">
            <v>753</v>
          </cell>
          <cell r="N25">
            <v>753</v>
          </cell>
        </row>
        <row r="26">
          <cell r="A26">
            <v>17</v>
          </cell>
          <cell r="B26" t="str">
            <v>17-BIJNOUR</v>
          </cell>
          <cell r="H26">
            <v>1794</v>
          </cell>
          <cell r="N26">
            <v>1794</v>
          </cell>
        </row>
        <row r="27">
          <cell r="A27">
            <v>18</v>
          </cell>
          <cell r="B27" t="str">
            <v>18-BULANDSHAHAR</v>
          </cell>
          <cell r="H27">
            <v>1637</v>
          </cell>
          <cell r="N27">
            <v>1637</v>
          </cell>
        </row>
        <row r="28">
          <cell r="A28">
            <v>19</v>
          </cell>
          <cell r="B28" t="str">
            <v>19-CHANDAULI</v>
          </cell>
          <cell r="H28">
            <v>1002</v>
          </cell>
          <cell r="N28">
            <v>1002</v>
          </cell>
        </row>
        <row r="29">
          <cell r="A29">
            <v>20</v>
          </cell>
          <cell r="B29" t="str">
            <v>20-CHITRAKOOT</v>
          </cell>
          <cell r="H29">
            <v>989</v>
          </cell>
          <cell r="N29">
            <v>989</v>
          </cell>
        </row>
        <row r="30">
          <cell r="A30">
            <v>21</v>
          </cell>
          <cell r="B30" t="str">
            <v>21-AMETHI</v>
          </cell>
          <cell r="H30">
            <v>1337</v>
          </cell>
          <cell r="N30">
            <v>1337</v>
          </cell>
        </row>
        <row r="31">
          <cell r="A31">
            <v>22</v>
          </cell>
          <cell r="B31" t="str">
            <v>22-DEORIA</v>
          </cell>
          <cell r="H31">
            <v>1919</v>
          </cell>
          <cell r="N31">
            <v>1919</v>
          </cell>
        </row>
        <row r="32">
          <cell r="A32">
            <v>23</v>
          </cell>
          <cell r="B32" t="str">
            <v>23-ETAH</v>
          </cell>
          <cell r="H32">
            <v>1364</v>
          </cell>
          <cell r="N32">
            <v>1364</v>
          </cell>
        </row>
        <row r="33">
          <cell r="A33">
            <v>24</v>
          </cell>
          <cell r="B33" t="str">
            <v>24-FAIZABAD</v>
          </cell>
          <cell r="H33">
            <v>1539</v>
          </cell>
          <cell r="N33">
            <v>1539</v>
          </cell>
        </row>
        <row r="34">
          <cell r="A34">
            <v>25</v>
          </cell>
          <cell r="B34" t="str">
            <v>25-FARRUKHABAD</v>
          </cell>
          <cell r="H34">
            <v>1290</v>
          </cell>
          <cell r="N34">
            <v>1290</v>
          </cell>
        </row>
        <row r="35">
          <cell r="A35">
            <v>26</v>
          </cell>
          <cell r="B35" t="str">
            <v>26-FATEHPUR</v>
          </cell>
          <cell r="H35">
            <v>1937</v>
          </cell>
          <cell r="N35">
            <v>1937</v>
          </cell>
        </row>
        <row r="36">
          <cell r="A36">
            <v>27</v>
          </cell>
          <cell r="B36" t="str">
            <v>27-FIROZABAD</v>
          </cell>
          <cell r="H36">
            <v>1563</v>
          </cell>
          <cell r="N36">
            <v>1528</v>
          </cell>
        </row>
        <row r="37">
          <cell r="A37">
            <v>28</v>
          </cell>
          <cell r="B37" t="str">
            <v>28-G.B. NAGAR</v>
          </cell>
          <cell r="H37">
            <v>471</v>
          </cell>
          <cell r="N37">
            <v>471</v>
          </cell>
        </row>
        <row r="38">
          <cell r="A38">
            <v>29</v>
          </cell>
          <cell r="B38" t="str">
            <v>29-GHAZIPUR</v>
          </cell>
          <cell r="H38">
            <v>2009</v>
          </cell>
          <cell r="N38">
            <v>2006</v>
          </cell>
        </row>
        <row r="39">
          <cell r="A39">
            <v>30</v>
          </cell>
          <cell r="B39" t="str">
            <v>30-GHAZIYABAD</v>
          </cell>
          <cell r="H39">
            <v>400</v>
          </cell>
          <cell r="N39">
            <v>400</v>
          </cell>
        </row>
        <row r="40">
          <cell r="A40">
            <v>31</v>
          </cell>
          <cell r="B40" t="str">
            <v>31-GONDA</v>
          </cell>
          <cell r="H40">
            <v>2232</v>
          </cell>
          <cell r="N40">
            <v>2232</v>
          </cell>
        </row>
        <row r="41">
          <cell r="A41">
            <v>32</v>
          </cell>
          <cell r="B41" t="str">
            <v>32-GORAKHPUR</v>
          </cell>
          <cell r="H41">
            <v>2169</v>
          </cell>
          <cell r="N41">
            <v>2169</v>
          </cell>
        </row>
        <row r="42">
          <cell r="A42">
            <v>33</v>
          </cell>
          <cell r="B42" t="str">
            <v>33-HAMEERPUR</v>
          </cell>
          <cell r="H42">
            <v>801</v>
          </cell>
          <cell r="N42">
            <v>801</v>
          </cell>
        </row>
        <row r="43">
          <cell r="A43">
            <v>34</v>
          </cell>
          <cell r="B43" t="str">
            <v>34-HARDOI</v>
          </cell>
          <cell r="H43">
            <v>2847</v>
          </cell>
          <cell r="N43">
            <v>2847</v>
          </cell>
        </row>
        <row r="44">
          <cell r="A44">
            <v>35</v>
          </cell>
          <cell r="B44" t="str">
            <v>35-HATHRAS</v>
          </cell>
          <cell r="H44">
            <v>1055</v>
          </cell>
          <cell r="N44">
            <v>1055</v>
          </cell>
        </row>
        <row r="45">
          <cell r="A45">
            <v>36</v>
          </cell>
          <cell r="B45" t="str">
            <v>36-ITAWAH</v>
          </cell>
          <cell r="H45">
            <v>1238</v>
          </cell>
          <cell r="N45">
            <v>1238</v>
          </cell>
        </row>
        <row r="46">
          <cell r="A46">
            <v>37</v>
          </cell>
          <cell r="B46" t="str">
            <v>37-J.P. NAGAR</v>
          </cell>
          <cell r="H46">
            <v>1079</v>
          </cell>
          <cell r="N46">
            <v>1079</v>
          </cell>
        </row>
        <row r="47">
          <cell r="A47">
            <v>38</v>
          </cell>
          <cell r="B47" t="str">
            <v>38-JALAUN</v>
          </cell>
          <cell r="H47">
            <v>1256</v>
          </cell>
          <cell r="N47">
            <v>1256</v>
          </cell>
        </row>
        <row r="48">
          <cell r="A48">
            <v>39</v>
          </cell>
          <cell r="B48" t="str">
            <v>39-JAUNPUR</v>
          </cell>
          <cell r="H48">
            <v>2424</v>
          </cell>
          <cell r="N48">
            <v>2417</v>
          </cell>
        </row>
        <row r="49">
          <cell r="A49">
            <v>40</v>
          </cell>
          <cell r="B49" t="str">
            <v>40-JHANSI</v>
          </cell>
          <cell r="H49">
            <v>1200</v>
          </cell>
          <cell r="N49">
            <v>1200</v>
          </cell>
        </row>
        <row r="50">
          <cell r="A50">
            <v>41</v>
          </cell>
          <cell r="B50" t="str">
            <v>41-KANNAUJ</v>
          </cell>
          <cell r="H50">
            <v>1200</v>
          </cell>
          <cell r="N50">
            <v>1200</v>
          </cell>
        </row>
        <row r="51">
          <cell r="A51">
            <v>42</v>
          </cell>
          <cell r="B51" t="str">
            <v>42-KANPUR DEHAT</v>
          </cell>
          <cell r="H51">
            <v>1610</v>
          </cell>
          <cell r="N51">
            <v>1610</v>
          </cell>
        </row>
        <row r="52">
          <cell r="A52">
            <v>43</v>
          </cell>
          <cell r="B52" t="str">
            <v>43-KANPUR NAGAR</v>
          </cell>
          <cell r="H52">
            <v>1644</v>
          </cell>
          <cell r="N52">
            <v>1644</v>
          </cell>
        </row>
        <row r="53">
          <cell r="A53">
            <v>44</v>
          </cell>
          <cell r="B53" t="str">
            <v>44-KAAS GANJ</v>
          </cell>
          <cell r="H53">
            <v>996</v>
          </cell>
          <cell r="N53">
            <v>996</v>
          </cell>
        </row>
        <row r="54">
          <cell r="A54">
            <v>45</v>
          </cell>
          <cell r="B54" t="str">
            <v>45-KAUSHAMBI</v>
          </cell>
          <cell r="H54">
            <v>1007</v>
          </cell>
          <cell r="N54">
            <v>941</v>
          </cell>
        </row>
        <row r="55">
          <cell r="A55">
            <v>46</v>
          </cell>
          <cell r="B55" t="str">
            <v>46-KUSHINAGAR</v>
          </cell>
          <cell r="H55">
            <v>2235</v>
          </cell>
          <cell r="N55">
            <v>2203</v>
          </cell>
        </row>
        <row r="56">
          <cell r="A56">
            <v>47</v>
          </cell>
          <cell r="B56" t="str">
            <v>47-LAKHIMPUR KHERI</v>
          </cell>
          <cell r="H56">
            <v>2722</v>
          </cell>
          <cell r="N56">
            <v>2722</v>
          </cell>
        </row>
        <row r="57">
          <cell r="A57">
            <v>48</v>
          </cell>
          <cell r="B57" t="str">
            <v>48-LALITPUR</v>
          </cell>
          <cell r="H57">
            <v>1049</v>
          </cell>
          <cell r="N57">
            <v>1049</v>
          </cell>
        </row>
        <row r="58">
          <cell r="A58">
            <v>49</v>
          </cell>
          <cell r="B58" t="str">
            <v>49-LUCKNOW</v>
          </cell>
          <cell r="H58">
            <v>1462</v>
          </cell>
          <cell r="N58">
            <v>1396</v>
          </cell>
        </row>
        <row r="59">
          <cell r="A59">
            <v>50</v>
          </cell>
          <cell r="B59" t="str">
            <v>50-MAHOBA</v>
          </cell>
          <cell r="H59">
            <v>673</v>
          </cell>
          <cell r="N59">
            <v>673</v>
          </cell>
        </row>
        <row r="60">
          <cell r="A60">
            <v>51</v>
          </cell>
          <cell r="B60" t="str">
            <v>51-MAHRAJGANJ</v>
          </cell>
          <cell r="H60">
            <v>1485</v>
          </cell>
          <cell r="N60">
            <v>1485</v>
          </cell>
        </row>
        <row r="61">
          <cell r="A61">
            <v>52</v>
          </cell>
          <cell r="B61" t="str">
            <v>52-MAINPURI</v>
          </cell>
          <cell r="H61">
            <v>1637</v>
          </cell>
          <cell r="N61">
            <v>1637</v>
          </cell>
        </row>
        <row r="62">
          <cell r="A62">
            <v>53</v>
          </cell>
          <cell r="B62" t="str">
            <v>53-MATHURA</v>
          </cell>
          <cell r="H62">
            <v>1361</v>
          </cell>
          <cell r="N62">
            <v>1361</v>
          </cell>
        </row>
        <row r="63">
          <cell r="A63">
            <v>54</v>
          </cell>
          <cell r="B63" t="str">
            <v>54-MAU</v>
          </cell>
          <cell r="H63">
            <v>1114</v>
          </cell>
          <cell r="N63">
            <v>1114</v>
          </cell>
        </row>
        <row r="64">
          <cell r="A64">
            <v>55</v>
          </cell>
          <cell r="B64" t="str">
            <v>55-MEERUT</v>
          </cell>
          <cell r="H64">
            <v>915</v>
          </cell>
          <cell r="N64">
            <v>915</v>
          </cell>
        </row>
        <row r="65">
          <cell r="A65">
            <v>56</v>
          </cell>
          <cell r="B65" t="str">
            <v>56-MIRZAPUR</v>
          </cell>
          <cell r="H65">
            <v>1631</v>
          </cell>
          <cell r="N65">
            <v>1611</v>
          </cell>
        </row>
        <row r="66">
          <cell r="A66">
            <v>57</v>
          </cell>
          <cell r="B66" t="str">
            <v>57-MORADABAD</v>
          </cell>
          <cell r="H66">
            <v>1200</v>
          </cell>
          <cell r="N66">
            <v>1200</v>
          </cell>
        </row>
        <row r="67">
          <cell r="A67">
            <v>58</v>
          </cell>
          <cell r="B67" t="str">
            <v>58-MUZAFFARNAGAR</v>
          </cell>
          <cell r="H67">
            <v>885</v>
          </cell>
          <cell r="N67">
            <v>885</v>
          </cell>
        </row>
        <row r="68">
          <cell r="A68">
            <v>59</v>
          </cell>
          <cell r="B68" t="str">
            <v>59-PILIBHIT</v>
          </cell>
          <cell r="H68">
            <v>1230</v>
          </cell>
          <cell r="N68">
            <v>1230</v>
          </cell>
        </row>
        <row r="69">
          <cell r="A69">
            <v>60</v>
          </cell>
          <cell r="B69" t="str">
            <v>60-PRATAPGARH</v>
          </cell>
          <cell r="H69">
            <v>2046</v>
          </cell>
          <cell r="N69">
            <v>2046</v>
          </cell>
        </row>
        <row r="70">
          <cell r="A70">
            <v>61</v>
          </cell>
          <cell r="B70" t="str">
            <v>61-RAI BAREILY</v>
          </cell>
          <cell r="H70">
            <v>1987</v>
          </cell>
          <cell r="N70">
            <v>1987</v>
          </cell>
        </row>
        <row r="71">
          <cell r="A71">
            <v>62</v>
          </cell>
          <cell r="B71" t="str">
            <v>62-RAMPUR</v>
          </cell>
          <cell r="H71">
            <v>1395</v>
          </cell>
          <cell r="N71">
            <v>1395</v>
          </cell>
        </row>
        <row r="72">
          <cell r="A72">
            <v>63</v>
          </cell>
          <cell r="B72" t="str">
            <v>63-SAHARANPUR</v>
          </cell>
          <cell r="H72">
            <v>1363</v>
          </cell>
          <cell r="N72">
            <v>1363</v>
          </cell>
        </row>
        <row r="73">
          <cell r="A73">
            <v>64</v>
          </cell>
          <cell r="B73" t="str">
            <v>64-SANTKABIR NAGAR</v>
          </cell>
          <cell r="H73">
            <v>1075</v>
          </cell>
          <cell r="N73">
            <v>1075</v>
          </cell>
        </row>
        <row r="74">
          <cell r="A74">
            <v>65</v>
          </cell>
          <cell r="B74" t="str">
            <v>65-SHAHJAHANPUR</v>
          </cell>
          <cell r="H74">
            <v>2360</v>
          </cell>
          <cell r="N74">
            <v>2292</v>
          </cell>
        </row>
        <row r="75">
          <cell r="A75">
            <v>66</v>
          </cell>
          <cell r="B75" t="str">
            <v>66-SHRAWASTI</v>
          </cell>
          <cell r="H75">
            <v>888</v>
          </cell>
          <cell r="N75">
            <v>887</v>
          </cell>
        </row>
        <row r="76">
          <cell r="A76">
            <v>67</v>
          </cell>
          <cell r="B76" t="str">
            <v>67-SIDDHARTHNAGAR</v>
          </cell>
          <cell r="H76">
            <v>1925</v>
          </cell>
          <cell r="N76">
            <v>1925</v>
          </cell>
        </row>
        <row r="77">
          <cell r="A77">
            <v>68</v>
          </cell>
          <cell r="B77" t="str">
            <v>68-SITAPUR</v>
          </cell>
          <cell r="H77">
            <v>3020</v>
          </cell>
          <cell r="N77">
            <v>3020</v>
          </cell>
        </row>
        <row r="78">
          <cell r="A78">
            <v>69</v>
          </cell>
          <cell r="B78" t="str">
            <v>69-SONBHADRA</v>
          </cell>
          <cell r="H78">
            <v>1812</v>
          </cell>
          <cell r="N78">
            <v>1812</v>
          </cell>
        </row>
        <row r="79">
          <cell r="A79">
            <v>70</v>
          </cell>
          <cell r="B79" t="str">
            <v>70-SULTANPUR</v>
          </cell>
          <cell r="H79">
            <v>1730</v>
          </cell>
          <cell r="N79">
            <v>1730</v>
          </cell>
        </row>
        <row r="80">
          <cell r="A80">
            <v>71</v>
          </cell>
          <cell r="B80" t="str">
            <v>71-UNNAO</v>
          </cell>
          <cell r="H80">
            <v>2309</v>
          </cell>
          <cell r="N80">
            <v>2309</v>
          </cell>
        </row>
        <row r="81">
          <cell r="A81">
            <v>72</v>
          </cell>
          <cell r="B81" t="str">
            <v>72-VARANASI</v>
          </cell>
          <cell r="H81">
            <v>1025</v>
          </cell>
          <cell r="N81">
            <v>1025</v>
          </cell>
        </row>
        <row r="82">
          <cell r="A82">
            <v>73</v>
          </cell>
          <cell r="B82" t="str">
            <v>73-SAMBHAL</v>
          </cell>
          <cell r="H82">
            <v>1049</v>
          </cell>
          <cell r="N82">
            <v>1049</v>
          </cell>
        </row>
        <row r="83">
          <cell r="A83">
            <v>74</v>
          </cell>
          <cell r="B83" t="str">
            <v>74-HAPUR</v>
          </cell>
          <cell r="H83">
            <v>429</v>
          </cell>
          <cell r="N83">
            <v>429</v>
          </cell>
        </row>
        <row r="84">
          <cell r="A84">
            <v>75</v>
          </cell>
          <cell r="B84" t="str">
            <v>75-SHAMLI</v>
          </cell>
          <cell r="H84">
            <v>538</v>
          </cell>
          <cell r="N84">
            <v>538</v>
          </cell>
        </row>
      </sheetData>
      <sheetData sheetId="6">
        <row r="10">
          <cell r="H10">
            <v>54</v>
          </cell>
          <cell r="N10">
            <v>18</v>
          </cell>
        </row>
        <row r="11">
          <cell r="H11">
            <v>18</v>
          </cell>
          <cell r="N11">
            <v>16</v>
          </cell>
        </row>
        <row r="12">
          <cell r="H12">
            <v>90</v>
          </cell>
          <cell r="N12">
            <v>75</v>
          </cell>
        </row>
        <row r="13">
          <cell r="H13">
            <v>17</v>
          </cell>
          <cell r="N13">
            <v>17</v>
          </cell>
        </row>
        <row r="14">
          <cell r="H14">
            <v>14</v>
          </cell>
          <cell r="N14">
            <v>14</v>
          </cell>
        </row>
        <row r="15">
          <cell r="H15">
            <v>11</v>
          </cell>
          <cell r="N15">
            <v>10</v>
          </cell>
        </row>
        <row r="16">
          <cell r="H16">
            <v>13</v>
          </cell>
          <cell r="N16">
            <v>13</v>
          </cell>
        </row>
        <row r="17">
          <cell r="H17">
            <v>10</v>
          </cell>
          <cell r="N17">
            <v>10</v>
          </cell>
        </row>
        <row r="18">
          <cell r="H18">
            <v>16</v>
          </cell>
          <cell r="N18">
            <v>15</v>
          </cell>
        </row>
        <row r="19">
          <cell r="H19">
            <v>0</v>
          </cell>
          <cell r="N19">
            <v>0</v>
          </cell>
        </row>
        <row r="20">
          <cell r="H20">
            <v>28</v>
          </cell>
          <cell r="N20">
            <v>28</v>
          </cell>
        </row>
        <row r="21">
          <cell r="H21">
            <v>4</v>
          </cell>
          <cell r="N21">
            <v>4</v>
          </cell>
        </row>
        <row r="22">
          <cell r="H22">
            <v>1</v>
          </cell>
          <cell r="N22">
            <v>0</v>
          </cell>
        </row>
        <row r="23">
          <cell r="H23">
            <v>17</v>
          </cell>
          <cell r="N23">
            <v>16</v>
          </cell>
        </row>
        <row r="24">
          <cell r="H24">
            <v>16</v>
          </cell>
          <cell r="N24">
            <v>16</v>
          </cell>
        </row>
        <row r="25">
          <cell r="H25">
            <v>8</v>
          </cell>
          <cell r="N25">
            <v>3</v>
          </cell>
        </row>
        <row r="26">
          <cell r="H26">
            <v>21</v>
          </cell>
          <cell r="N26">
            <v>21</v>
          </cell>
        </row>
        <row r="27">
          <cell r="H27">
            <v>13</v>
          </cell>
          <cell r="N27">
            <v>0</v>
          </cell>
        </row>
        <row r="28">
          <cell r="H28">
            <v>4</v>
          </cell>
          <cell r="N28">
            <v>4</v>
          </cell>
        </row>
        <row r="29">
          <cell r="H29">
            <v>4</v>
          </cell>
          <cell r="N29">
            <v>4</v>
          </cell>
        </row>
        <row r="30">
          <cell r="H30">
            <v>0</v>
          </cell>
          <cell r="N30">
            <v>0</v>
          </cell>
        </row>
        <row r="31">
          <cell r="H31">
            <v>40</v>
          </cell>
          <cell r="N31">
            <v>40</v>
          </cell>
        </row>
        <row r="32">
          <cell r="H32">
            <v>10</v>
          </cell>
          <cell r="N32">
            <v>10</v>
          </cell>
        </row>
        <row r="33">
          <cell r="H33">
            <v>16</v>
          </cell>
          <cell r="N33">
            <v>16</v>
          </cell>
        </row>
        <row r="34">
          <cell r="H34">
            <v>13</v>
          </cell>
          <cell r="N34">
            <v>12</v>
          </cell>
        </row>
        <row r="35">
          <cell r="H35">
            <v>12</v>
          </cell>
          <cell r="N35">
            <v>12</v>
          </cell>
        </row>
        <row r="36">
          <cell r="H36">
            <v>18</v>
          </cell>
          <cell r="N36">
            <v>18</v>
          </cell>
        </row>
        <row r="37">
          <cell r="H37">
            <v>6</v>
          </cell>
          <cell r="N37">
            <v>6</v>
          </cell>
        </row>
        <row r="38">
          <cell r="H38">
            <v>24</v>
          </cell>
          <cell r="N38">
            <v>24</v>
          </cell>
        </row>
        <row r="39">
          <cell r="H39">
            <v>13</v>
          </cell>
          <cell r="N39">
            <v>13</v>
          </cell>
        </row>
        <row r="40">
          <cell r="H40">
            <v>26</v>
          </cell>
          <cell r="N40">
            <v>26</v>
          </cell>
        </row>
        <row r="41">
          <cell r="H41">
            <v>34</v>
          </cell>
          <cell r="N41">
            <v>34</v>
          </cell>
        </row>
        <row r="42">
          <cell r="H42">
            <v>5</v>
          </cell>
          <cell r="N42">
            <v>5</v>
          </cell>
        </row>
        <row r="43">
          <cell r="H43">
            <v>6</v>
          </cell>
          <cell r="N43">
            <v>6</v>
          </cell>
        </row>
        <row r="44">
          <cell r="H44">
            <v>21</v>
          </cell>
          <cell r="N44">
            <v>21</v>
          </cell>
        </row>
        <row r="45">
          <cell r="H45">
            <v>15</v>
          </cell>
          <cell r="N45">
            <v>15</v>
          </cell>
        </row>
        <row r="46">
          <cell r="H46">
            <v>10</v>
          </cell>
          <cell r="N46">
            <v>10</v>
          </cell>
        </row>
        <row r="47">
          <cell r="H47">
            <v>12</v>
          </cell>
          <cell r="N47">
            <v>9</v>
          </cell>
        </row>
        <row r="48">
          <cell r="H48">
            <v>34</v>
          </cell>
          <cell r="N48">
            <v>33</v>
          </cell>
        </row>
        <row r="49">
          <cell r="H49">
            <v>14</v>
          </cell>
          <cell r="N49">
            <v>9</v>
          </cell>
        </row>
        <row r="50">
          <cell r="H50">
            <v>21</v>
          </cell>
          <cell r="N50">
            <v>21</v>
          </cell>
        </row>
        <row r="51">
          <cell r="H51">
            <v>6</v>
          </cell>
          <cell r="N51">
            <v>6</v>
          </cell>
        </row>
        <row r="52">
          <cell r="H52">
            <v>36</v>
          </cell>
          <cell r="N52">
            <v>36</v>
          </cell>
        </row>
        <row r="53">
          <cell r="H53">
            <v>4</v>
          </cell>
          <cell r="N53">
            <v>4</v>
          </cell>
        </row>
        <row r="54">
          <cell r="H54">
            <v>17</v>
          </cell>
          <cell r="N54">
            <v>12</v>
          </cell>
        </row>
        <row r="55">
          <cell r="H55">
            <v>40</v>
          </cell>
          <cell r="N55">
            <v>40</v>
          </cell>
        </row>
        <row r="56">
          <cell r="H56">
            <v>8</v>
          </cell>
          <cell r="N56">
            <v>8</v>
          </cell>
        </row>
        <row r="57">
          <cell r="H57">
            <v>3</v>
          </cell>
          <cell r="N57">
            <v>3</v>
          </cell>
        </row>
        <row r="58">
          <cell r="H58">
            <v>64</v>
          </cell>
          <cell r="N58">
            <v>64</v>
          </cell>
        </row>
        <row r="59">
          <cell r="H59">
            <v>6</v>
          </cell>
          <cell r="N59">
            <v>6</v>
          </cell>
        </row>
        <row r="60">
          <cell r="H60">
            <v>38</v>
          </cell>
          <cell r="N60">
            <v>38</v>
          </cell>
        </row>
        <row r="61">
          <cell r="H61">
            <v>2</v>
          </cell>
          <cell r="N61">
            <v>2</v>
          </cell>
        </row>
        <row r="62">
          <cell r="H62">
            <v>7</v>
          </cell>
          <cell r="N62">
            <v>7</v>
          </cell>
        </row>
        <row r="63">
          <cell r="H63">
            <v>47</v>
          </cell>
          <cell r="N63">
            <v>47</v>
          </cell>
        </row>
        <row r="64">
          <cell r="H64">
            <v>49</v>
          </cell>
          <cell r="N64">
            <v>49</v>
          </cell>
        </row>
        <row r="65">
          <cell r="H65">
            <v>18</v>
          </cell>
          <cell r="N65">
            <v>18</v>
          </cell>
        </row>
        <row r="66">
          <cell r="H66">
            <v>30</v>
          </cell>
          <cell r="N66">
            <v>30</v>
          </cell>
        </row>
        <row r="67">
          <cell r="H67">
            <v>2</v>
          </cell>
          <cell r="N67">
            <v>2</v>
          </cell>
        </row>
        <row r="68">
          <cell r="H68">
            <v>4</v>
          </cell>
          <cell r="N68">
            <v>4</v>
          </cell>
        </row>
        <row r="69">
          <cell r="H69">
            <v>7</v>
          </cell>
          <cell r="N69">
            <v>7</v>
          </cell>
        </row>
        <row r="70">
          <cell r="H70">
            <v>7</v>
          </cell>
          <cell r="N70">
            <v>7</v>
          </cell>
        </row>
        <row r="71">
          <cell r="H71">
            <v>5</v>
          </cell>
          <cell r="N71">
            <v>5</v>
          </cell>
        </row>
        <row r="72">
          <cell r="H72">
            <v>14</v>
          </cell>
          <cell r="N72">
            <v>14</v>
          </cell>
        </row>
        <row r="73">
          <cell r="H73">
            <v>16</v>
          </cell>
          <cell r="N73">
            <v>16</v>
          </cell>
        </row>
        <row r="74">
          <cell r="H74">
            <v>21</v>
          </cell>
          <cell r="N74">
            <v>21</v>
          </cell>
        </row>
        <row r="75">
          <cell r="H75">
            <v>2</v>
          </cell>
          <cell r="N75">
            <v>2</v>
          </cell>
        </row>
        <row r="76">
          <cell r="H76">
            <v>16</v>
          </cell>
          <cell r="N76">
            <v>16</v>
          </cell>
        </row>
        <row r="77">
          <cell r="H77">
            <v>23</v>
          </cell>
          <cell r="N77">
            <v>20</v>
          </cell>
        </row>
        <row r="78">
          <cell r="H78">
            <v>0</v>
          </cell>
          <cell r="N78">
            <v>0</v>
          </cell>
        </row>
        <row r="79">
          <cell r="H79">
            <v>9</v>
          </cell>
          <cell r="N79">
            <v>9</v>
          </cell>
        </row>
        <row r="80">
          <cell r="H80">
            <v>2</v>
          </cell>
          <cell r="N80">
            <v>2</v>
          </cell>
        </row>
        <row r="81">
          <cell r="H81">
            <v>69</v>
          </cell>
          <cell r="N81">
            <v>69</v>
          </cell>
        </row>
        <row r="82">
          <cell r="H82">
            <v>6</v>
          </cell>
          <cell r="N82">
            <v>6</v>
          </cell>
        </row>
        <row r="83">
          <cell r="H83">
            <v>8</v>
          </cell>
          <cell r="N83">
            <v>8</v>
          </cell>
        </row>
        <row r="84">
          <cell r="H84">
            <v>4</v>
          </cell>
          <cell r="N84">
            <v>4</v>
          </cell>
        </row>
      </sheetData>
      <sheetData sheetId="7">
        <row r="10">
          <cell r="H10">
            <v>1001</v>
          </cell>
          <cell r="N10">
            <v>915</v>
          </cell>
        </row>
        <row r="11">
          <cell r="H11">
            <v>871</v>
          </cell>
          <cell r="N11">
            <v>861</v>
          </cell>
        </row>
        <row r="12">
          <cell r="H12">
            <v>1252</v>
          </cell>
          <cell r="N12">
            <v>1247</v>
          </cell>
        </row>
        <row r="13">
          <cell r="H13">
            <v>678</v>
          </cell>
          <cell r="N13">
            <v>678</v>
          </cell>
        </row>
        <row r="14">
          <cell r="H14">
            <v>561</v>
          </cell>
          <cell r="N14">
            <v>561</v>
          </cell>
        </row>
        <row r="15">
          <cell r="H15">
            <v>1216</v>
          </cell>
          <cell r="N15">
            <v>1195</v>
          </cell>
        </row>
        <row r="16">
          <cell r="H16">
            <v>724</v>
          </cell>
          <cell r="N16">
            <v>724</v>
          </cell>
        </row>
        <row r="17">
          <cell r="H17">
            <v>281</v>
          </cell>
          <cell r="N17">
            <v>281</v>
          </cell>
        </row>
        <row r="18">
          <cell r="H18">
            <v>1030</v>
          </cell>
          <cell r="N18">
            <v>1029</v>
          </cell>
        </row>
        <row r="19">
          <cell r="H19">
            <v>831</v>
          </cell>
          <cell r="N19">
            <v>772</v>
          </cell>
        </row>
        <row r="20">
          <cell r="H20">
            <v>683</v>
          </cell>
          <cell r="N20">
            <v>683</v>
          </cell>
        </row>
        <row r="21">
          <cell r="H21">
            <v>700</v>
          </cell>
          <cell r="N21">
            <v>699</v>
          </cell>
        </row>
        <row r="22">
          <cell r="H22">
            <v>934</v>
          </cell>
          <cell r="N22">
            <v>911</v>
          </cell>
        </row>
        <row r="23">
          <cell r="H23">
            <v>895</v>
          </cell>
          <cell r="N23">
            <v>893</v>
          </cell>
        </row>
        <row r="24">
          <cell r="H24">
            <v>776</v>
          </cell>
          <cell r="N24">
            <v>774</v>
          </cell>
        </row>
        <row r="25">
          <cell r="H25">
            <v>398</v>
          </cell>
          <cell r="N25">
            <v>398</v>
          </cell>
        </row>
        <row r="26">
          <cell r="H26">
            <v>892</v>
          </cell>
          <cell r="N26">
            <v>892</v>
          </cell>
        </row>
        <row r="27">
          <cell r="H27">
            <v>964</v>
          </cell>
          <cell r="N27">
            <v>810</v>
          </cell>
        </row>
        <row r="28">
          <cell r="H28">
            <v>546</v>
          </cell>
          <cell r="N28">
            <v>545</v>
          </cell>
        </row>
        <row r="29">
          <cell r="H29">
            <v>476</v>
          </cell>
          <cell r="N29">
            <v>476</v>
          </cell>
        </row>
        <row r="30">
          <cell r="H30">
            <v>512</v>
          </cell>
          <cell r="N30">
            <v>509</v>
          </cell>
        </row>
        <row r="31">
          <cell r="H31">
            <v>909</v>
          </cell>
          <cell r="N31">
            <v>906</v>
          </cell>
        </row>
        <row r="32">
          <cell r="H32">
            <v>656</v>
          </cell>
          <cell r="N32">
            <v>656</v>
          </cell>
        </row>
        <row r="33">
          <cell r="H33">
            <v>702</v>
          </cell>
          <cell r="N33">
            <v>702</v>
          </cell>
        </row>
        <row r="34">
          <cell r="H34">
            <v>672</v>
          </cell>
          <cell r="N34">
            <v>672</v>
          </cell>
        </row>
        <row r="35">
          <cell r="H35">
            <v>869</v>
          </cell>
          <cell r="N35">
            <v>869</v>
          </cell>
        </row>
        <row r="36">
          <cell r="H36">
            <v>716</v>
          </cell>
          <cell r="N36">
            <v>716</v>
          </cell>
        </row>
        <row r="37">
          <cell r="H37">
            <v>267</v>
          </cell>
          <cell r="N37">
            <v>267</v>
          </cell>
        </row>
        <row r="38">
          <cell r="H38">
            <v>982</v>
          </cell>
          <cell r="N38">
            <v>982</v>
          </cell>
        </row>
        <row r="39">
          <cell r="H39">
            <v>260</v>
          </cell>
          <cell r="N39">
            <v>260</v>
          </cell>
        </row>
        <row r="40">
          <cell r="H40">
            <v>951</v>
          </cell>
          <cell r="N40">
            <v>951</v>
          </cell>
        </row>
        <row r="41">
          <cell r="H41">
            <v>1018</v>
          </cell>
          <cell r="N41">
            <v>1018</v>
          </cell>
        </row>
        <row r="42">
          <cell r="H42">
            <v>425</v>
          </cell>
          <cell r="N42">
            <v>425</v>
          </cell>
        </row>
        <row r="43">
          <cell r="H43">
            <v>1140</v>
          </cell>
          <cell r="N43">
            <v>1140</v>
          </cell>
        </row>
        <row r="44">
          <cell r="H44">
            <v>510</v>
          </cell>
          <cell r="N44">
            <v>510</v>
          </cell>
        </row>
        <row r="45">
          <cell r="H45">
            <v>631</v>
          </cell>
          <cell r="N45">
            <v>631</v>
          </cell>
        </row>
        <row r="46">
          <cell r="H46">
            <v>531</v>
          </cell>
          <cell r="N46">
            <v>531</v>
          </cell>
        </row>
        <row r="47">
          <cell r="H47">
            <v>654</v>
          </cell>
          <cell r="N47">
            <v>653</v>
          </cell>
        </row>
        <row r="48">
          <cell r="H48">
            <v>1124</v>
          </cell>
          <cell r="N48">
            <v>1102</v>
          </cell>
        </row>
        <row r="49">
          <cell r="H49">
            <v>638</v>
          </cell>
          <cell r="N49">
            <v>636</v>
          </cell>
        </row>
        <row r="50">
          <cell r="H50">
            <v>544</v>
          </cell>
          <cell r="N50">
            <v>544</v>
          </cell>
        </row>
        <row r="51">
          <cell r="H51">
            <v>764</v>
          </cell>
          <cell r="N51">
            <v>764</v>
          </cell>
        </row>
        <row r="52">
          <cell r="H52">
            <v>791</v>
          </cell>
          <cell r="N52">
            <v>791</v>
          </cell>
        </row>
        <row r="53">
          <cell r="H53">
            <v>495</v>
          </cell>
          <cell r="N53">
            <v>495</v>
          </cell>
        </row>
        <row r="54">
          <cell r="H54">
            <v>524</v>
          </cell>
          <cell r="N54">
            <v>524</v>
          </cell>
        </row>
        <row r="55">
          <cell r="H55">
            <v>922</v>
          </cell>
          <cell r="N55">
            <v>922</v>
          </cell>
        </row>
        <row r="56">
          <cell r="H56">
            <v>1200</v>
          </cell>
          <cell r="N56">
            <v>1200</v>
          </cell>
        </row>
        <row r="57">
          <cell r="H57">
            <v>510</v>
          </cell>
          <cell r="N57">
            <v>510</v>
          </cell>
        </row>
        <row r="58">
          <cell r="H58">
            <v>571</v>
          </cell>
          <cell r="N58">
            <v>571</v>
          </cell>
        </row>
        <row r="59">
          <cell r="H59">
            <v>375</v>
          </cell>
          <cell r="N59">
            <v>375</v>
          </cell>
        </row>
        <row r="60">
          <cell r="H60">
            <v>721</v>
          </cell>
          <cell r="N60">
            <v>719</v>
          </cell>
        </row>
        <row r="61">
          <cell r="H61">
            <v>640</v>
          </cell>
          <cell r="N61">
            <v>607</v>
          </cell>
        </row>
        <row r="62">
          <cell r="H62">
            <v>709</v>
          </cell>
          <cell r="N62">
            <v>709</v>
          </cell>
        </row>
        <row r="63">
          <cell r="H63">
            <v>599</v>
          </cell>
          <cell r="N63">
            <v>595</v>
          </cell>
        </row>
        <row r="64">
          <cell r="H64">
            <v>575</v>
          </cell>
          <cell r="N64">
            <v>575</v>
          </cell>
        </row>
        <row r="65">
          <cell r="H65">
            <v>674</v>
          </cell>
          <cell r="N65">
            <v>674</v>
          </cell>
        </row>
        <row r="66">
          <cell r="H66">
            <v>601</v>
          </cell>
          <cell r="N66">
            <v>601</v>
          </cell>
        </row>
        <row r="67">
          <cell r="H67">
            <v>497</v>
          </cell>
          <cell r="N67">
            <v>422</v>
          </cell>
        </row>
        <row r="68">
          <cell r="H68">
            <v>609</v>
          </cell>
          <cell r="N68">
            <v>609</v>
          </cell>
        </row>
        <row r="69">
          <cell r="H69">
            <v>896</v>
          </cell>
          <cell r="N69">
            <v>896</v>
          </cell>
        </row>
        <row r="70">
          <cell r="H70">
            <v>711</v>
          </cell>
          <cell r="N70">
            <v>711</v>
          </cell>
        </row>
        <row r="71">
          <cell r="H71">
            <v>694</v>
          </cell>
          <cell r="N71">
            <v>694</v>
          </cell>
        </row>
        <row r="72">
          <cell r="H72">
            <v>687</v>
          </cell>
          <cell r="N72">
            <v>687</v>
          </cell>
        </row>
        <row r="73">
          <cell r="H73">
            <v>512</v>
          </cell>
          <cell r="N73">
            <v>512</v>
          </cell>
        </row>
        <row r="74">
          <cell r="H74">
            <v>961</v>
          </cell>
          <cell r="N74">
            <v>961</v>
          </cell>
        </row>
        <row r="75">
          <cell r="H75">
            <v>407</v>
          </cell>
          <cell r="N75">
            <v>406</v>
          </cell>
        </row>
        <row r="76">
          <cell r="H76">
            <v>809</v>
          </cell>
          <cell r="N76">
            <v>808</v>
          </cell>
        </row>
        <row r="77">
          <cell r="H77">
            <v>1297</v>
          </cell>
          <cell r="N77">
            <v>1297</v>
          </cell>
        </row>
        <row r="78">
          <cell r="H78">
            <v>679</v>
          </cell>
          <cell r="N78">
            <v>679</v>
          </cell>
        </row>
        <row r="79">
          <cell r="H79">
            <v>730</v>
          </cell>
          <cell r="N79">
            <v>728</v>
          </cell>
        </row>
        <row r="80">
          <cell r="H80">
            <v>929</v>
          </cell>
          <cell r="N80">
            <v>929</v>
          </cell>
        </row>
        <row r="81">
          <cell r="H81">
            <v>516</v>
          </cell>
          <cell r="N81">
            <v>516</v>
          </cell>
        </row>
        <row r="82">
          <cell r="H82">
            <v>527</v>
          </cell>
          <cell r="N82">
            <v>527</v>
          </cell>
        </row>
        <row r="83">
          <cell r="H83">
            <v>263</v>
          </cell>
          <cell r="N83">
            <v>263</v>
          </cell>
        </row>
        <row r="84">
          <cell r="H84">
            <v>258</v>
          </cell>
          <cell r="N84">
            <v>258</v>
          </cell>
        </row>
      </sheetData>
      <sheetData sheetId="8">
        <row r="9">
          <cell r="N9">
            <v>7092792</v>
          </cell>
        </row>
        <row r="10">
          <cell r="H10">
            <v>195857</v>
          </cell>
          <cell r="N10">
            <v>109842</v>
          </cell>
          <cell r="T10">
            <v>25153901</v>
          </cell>
        </row>
        <row r="11">
          <cell r="H11">
            <v>161807</v>
          </cell>
          <cell r="N11">
            <v>87187</v>
          </cell>
          <cell r="T11">
            <v>19965776</v>
          </cell>
        </row>
        <row r="12">
          <cell r="H12">
            <v>330601</v>
          </cell>
          <cell r="N12">
            <v>172287</v>
          </cell>
          <cell r="T12">
            <v>38247610</v>
          </cell>
        </row>
        <row r="13">
          <cell r="H13">
            <v>132521</v>
          </cell>
          <cell r="N13">
            <v>79036</v>
          </cell>
          <cell r="T13">
            <v>18099279</v>
          </cell>
        </row>
        <row r="14">
          <cell r="H14">
            <v>80630</v>
          </cell>
          <cell r="N14">
            <v>54466</v>
          </cell>
          <cell r="T14">
            <v>12853881</v>
          </cell>
        </row>
        <row r="15">
          <cell r="H15">
            <v>283186</v>
          </cell>
          <cell r="N15">
            <v>156669</v>
          </cell>
          <cell r="T15">
            <v>35093919</v>
          </cell>
        </row>
        <row r="16">
          <cell r="H16">
            <v>245300</v>
          </cell>
          <cell r="N16">
            <v>131697</v>
          </cell>
          <cell r="T16">
            <v>29236684</v>
          </cell>
        </row>
        <row r="17">
          <cell r="H17">
            <v>57233</v>
          </cell>
          <cell r="N17">
            <v>35534</v>
          </cell>
          <cell r="T17">
            <v>8315036</v>
          </cell>
        </row>
        <row r="18">
          <cell r="H18">
            <v>337749</v>
          </cell>
          <cell r="N18">
            <v>191576</v>
          </cell>
          <cell r="T18">
            <v>42913059</v>
          </cell>
        </row>
        <row r="19">
          <cell r="H19">
            <v>222779</v>
          </cell>
          <cell r="N19">
            <v>141011</v>
          </cell>
          <cell r="T19">
            <v>32150534</v>
          </cell>
        </row>
        <row r="20">
          <cell r="H20">
            <v>187057</v>
          </cell>
          <cell r="N20">
            <v>123559</v>
          </cell>
          <cell r="T20">
            <v>26565266</v>
          </cell>
        </row>
        <row r="21">
          <cell r="H21">
            <v>157110</v>
          </cell>
          <cell r="N21">
            <v>91451</v>
          </cell>
          <cell r="T21">
            <v>21216664</v>
          </cell>
        </row>
        <row r="22">
          <cell r="H22">
            <v>251732</v>
          </cell>
          <cell r="N22">
            <v>132616</v>
          </cell>
          <cell r="T22">
            <v>29705891</v>
          </cell>
        </row>
        <row r="23">
          <cell r="H23">
            <v>248989</v>
          </cell>
          <cell r="N23">
            <v>147717</v>
          </cell>
          <cell r="T23">
            <v>33531686</v>
          </cell>
        </row>
        <row r="24">
          <cell r="H24">
            <v>148060</v>
          </cell>
          <cell r="N24">
            <v>94853</v>
          </cell>
          <cell r="T24">
            <v>21247154</v>
          </cell>
        </row>
        <row r="25">
          <cell r="H25">
            <v>104518</v>
          </cell>
          <cell r="N25">
            <v>57156</v>
          </cell>
          <cell r="T25">
            <v>13145785</v>
          </cell>
        </row>
        <row r="26">
          <cell r="H26">
            <v>138817</v>
          </cell>
          <cell r="N26">
            <v>94522</v>
          </cell>
          <cell r="T26">
            <v>21267477</v>
          </cell>
        </row>
        <row r="27">
          <cell r="H27">
            <v>172404</v>
          </cell>
          <cell r="N27">
            <v>111272</v>
          </cell>
          <cell r="T27">
            <v>25369945</v>
          </cell>
        </row>
        <row r="28">
          <cell r="H28">
            <v>151828</v>
          </cell>
          <cell r="N28">
            <v>89427</v>
          </cell>
          <cell r="T28">
            <v>20210443</v>
          </cell>
        </row>
        <row r="29">
          <cell r="H29">
            <v>96126</v>
          </cell>
          <cell r="N29">
            <v>59183</v>
          </cell>
          <cell r="T29">
            <v>13730503</v>
          </cell>
        </row>
        <row r="30">
          <cell r="H30">
            <v>123823</v>
          </cell>
          <cell r="N30">
            <v>67184</v>
          </cell>
          <cell r="T30">
            <v>15116400</v>
          </cell>
        </row>
        <row r="31">
          <cell r="H31">
            <v>194537</v>
          </cell>
          <cell r="N31">
            <v>115813</v>
          </cell>
          <cell r="T31">
            <v>25478945</v>
          </cell>
        </row>
        <row r="32">
          <cell r="H32">
            <v>112978</v>
          </cell>
          <cell r="N32">
            <v>72109</v>
          </cell>
          <cell r="T32">
            <v>16657281</v>
          </cell>
        </row>
        <row r="33">
          <cell r="H33">
            <v>153504</v>
          </cell>
          <cell r="N33">
            <v>92759</v>
          </cell>
          <cell r="T33">
            <v>20778000</v>
          </cell>
        </row>
        <row r="34">
          <cell r="H34">
            <v>126198</v>
          </cell>
          <cell r="N34">
            <v>76462</v>
          </cell>
          <cell r="T34">
            <v>17739121</v>
          </cell>
        </row>
        <row r="35">
          <cell r="H35">
            <v>175169</v>
          </cell>
          <cell r="N35">
            <v>112274</v>
          </cell>
          <cell r="T35">
            <v>26159952</v>
          </cell>
        </row>
        <row r="36">
          <cell r="H36">
            <v>116916</v>
          </cell>
          <cell r="N36">
            <v>69710</v>
          </cell>
          <cell r="T36">
            <v>16242526</v>
          </cell>
        </row>
        <row r="37">
          <cell r="H37">
            <v>63530</v>
          </cell>
          <cell r="N37">
            <v>37831</v>
          </cell>
          <cell r="T37">
            <v>8776686</v>
          </cell>
        </row>
        <row r="38">
          <cell r="H38">
            <v>226736</v>
          </cell>
          <cell r="N38">
            <v>136227</v>
          </cell>
          <cell r="T38">
            <v>30514954</v>
          </cell>
        </row>
        <row r="39">
          <cell r="H39">
            <v>62846</v>
          </cell>
          <cell r="N39">
            <v>38981</v>
          </cell>
          <cell r="T39">
            <v>8653867</v>
          </cell>
        </row>
        <row r="40">
          <cell r="H40">
            <v>263964</v>
          </cell>
          <cell r="N40">
            <v>153210</v>
          </cell>
          <cell r="T40">
            <v>34318993</v>
          </cell>
        </row>
        <row r="41">
          <cell r="H41">
            <v>244393</v>
          </cell>
          <cell r="N41">
            <v>132349</v>
          </cell>
          <cell r="T41">
            <v>27528592</v>
          </cell>
        </row>
        <row r="42">
          <cell r="H42">
            <v>74241</v>
          </cell>
          <cell r="N42">
            <v>46906</v>
          </cell>
          <cell r="T42">
            <v>10975968</v>
          </cell>
        </row>
        <row r="43">
          <cell r="H43">
            <v>349121</v>
          </cell>
          <cell r="N43">
            <v>206704</v>
          </cell>
          <cell r="T43">
            <v>47335140</v>
          </cell>
        </row>
        <row r="44">
          <cell r="H44">
            <v>91190</v>
          </cell>
          <cell r="N44">
            <v>50194</v>
          </cell>
          <cell r="T44">
            <v>11544663</v>
          </cell>
        </row>
        <row r="45">
          <cell r="H45">
            <v>80373</v>
          </cell>
          <cell r="N45">
            <v>52516</v>
          </cell>
          <cell r="T45">
            <v>12026264</v>
          </cell>
        </row>
        <row r="46">
          <cell r="H46">
            <v>82802</v>
          </cell>
          <cell r="N46">
            <v>50408</v>
          </cell>
          <cell r="T46">
            <v>11694573</v>
          </cell>
        </row>
        <row r="47">
          <cell r="H47">
            <v>89769</v>
          </cell>
          <cell r="N47">
            <v>52334</v>
          </cell>
          <cell r="T47">
            <v>12350746</v>
          </cell>
        </row>
        <row r="48">
          <cell r="H48">
            <v>298613</v>
          </cell>
          <cell r="N48">
            <v>168576</v>
          </cell>
          <cell r="T48">
            <v>38435369</v>
          </cell>
        </row>
        <row r="49">
          <cell r="H49">
            <v>94487</v>
          </cell>
          <cell r="N49">
            <v>58112</v>
          </cell>
          <cell r="T49">
            <v>13830763</v>
          </cell>
        </row>
        <row r="50">
          <cell r="H50">
            <v>105268</v>
          </cell>
          <cell r="N50">
            <v>70150</v>
          </cell>
          <cell r="T50">
            <v>16134572</v>
          </cell>
        </row>
        <row r="51">
          <cell r="H51">
            <v>107113</v>
          </cell>
          <cell r="N51">
            <v>63338</v>
          </cell>
          <cell r="T51">
            <v>14377622</v>
          </cell>
        </row>
        <row r="52">
          <cell r="H52">
            <v>128492</v>
          </cell>
          <cell r="N52">
            <v>73622</v>
          </cell>
          <cell r="T52">
            <v>17006731</v>
          </cell>
        </row>
        <row r="53">
          <cell r="H53">
            <v>103441</v>
          </cell>
          <cell r="N53">
            <v>59706</v>
          </cell>
          <cell r="T53">
            <v>13672772</v>
          </cell>
        </row>
        <row r="54">
          <cell r="H54">
            <v>120662</v>
          </cell>
          <cell r="N54">
            <v>74772</v>
          </cell>
          <cell r="T54">
            <v>17496558</v>
          </cell>
        </row>
        <row r="55">
          <cell r="H55">
            <v>240716</v>
          </cell>
          <cell r="N55">
            <v>134364</v>
          </cell>
          <cell r="T55">
            <v>29694480</v>
          </cell>
        </row>
        <row r="56">
          <cell r="H56">
            <v>352384</v>
          </cell>
          <cell r="N56">
            <v>207109</v>
          </cell>
          <cell r="T56">
            <v>46599600</v>
          </cell>
        </row>
        <row r="57">
          <cell r="H57">
            <v>112769</v>
          </cell>
          <cell r="N57">
            <v>65133</v>
          </cell>
          <cell r="T57">
            <v>15306192</v>
          </cell>
        </row>
        <row r="58">
          <cell r="H58">
            <v>144567</v>
          </cell>
          <cell r="N58">
            <v>89734</v>
          </cell>
          <cell r="T58">
            <v>20549189</v>
          </cell>
        </row>
        <row r="59">
          <cell r="H59">
            <v>66908</v>
          </cell>
          <cell r="N59">
            <v>44850</v>
          </cell>
          <cell r="T59">
            <v>10539807</v>
          </cell>
        </row>
        <row r="60">
          <cell r="H60">
            <v>186560</v>
          </cell>
          <cell r="N60">
            <v>109527</v>
          </cell>
          <cell r="T60">
            <v>23219693</v>
          </cell>
        </row>
        <row r="61">
          <cell r="H61">
            <v>100464</v>
          </cell>
          <cell r="N61">
            <v>62159</v>
          </cell>
          <cell r="T61">
            <v>14731703</v>
          </cell>
        </row>
        <row r="62">
          <cell r="H62">
            <v>109112</v>
          </cell>
          <cell r="N62">
            <v>71857</v>
          </cell>
          <cell r="T62">
            <v>16599060</v>
          </cell>
        </row>
        <row r="63">
          <cell r="H63">
            <v>139076</v>
          </cell>
          <cell r="N63">
            <v>77930</v>
          </cell>
          <cell r="T63">
            <v>17690108</v>
          </cell>
        </row>
        <row r="64">
          <cell r="H64">
            <v>102753</v>
          </cell>
          <cell r="N64">
            <v>59392</v>
          </cell>
          <cell r="T64">
            <v>13541419</v>
          </cell>
        </row>
        <row r="65">
          <cell r="H65">
            <v>193626</v>
          </cell>
          <cell r="N65">
            <v>117735</v>
          </cell>
          <cell r="T65">
            <v>27432146</v>
          </cell>
        </row>
        <row r="66">
          <cell r="H66">
            <v>135871</v>
          </cell>
          <cell r="N66">
            <v>73507</v>
          </cell>
          <cell r="T66">
            <v>16906614</v>
          </cell>
        </row>
        <row r="67">
          <cell r="H67">
            <v>108234</v>
          </cell>
          <cell r="N67">
            <v>65450</v>
          </cell>
          <cell r="T67">
            <v>14922488</v>
          </cell>
        </row>
        <row r="68">
          <cell r="H68">
            <v>128411</v>
          </cell>
          <cell r="N68">
            <v>66516</v>
          </cell>
          <cell r="T68">
            <v>15564793</v>
          </cell>
        </row>
        <row r="69">
          <cell r="H69">
            <v>171464</v>
          </cell>
          <cell r="N69">
            <v>106657</v>
          </cell>
          <cell r="T69">
            <v>23677870</v>
          </cell>
        </row>
        <row r="70">
          <cell r="H70">
            <v>182386</v>
          </cell>
          <cell r="N70">
            <v>92744</v>
          </cell>
          <cell r="T70">
            <v>21145680</v>
          </cell>
        </row>
        <row r="71">
          <cell r="H71">
            <v>127668</v>
          </cell>
          <cell r="N71">
            <v>71782</v>
          </cell>
          <cell r="T71">
            <v>16150862</v>
          </cell>
        </row>
        <row r="72">
          <cell r="H72">
            <v>137320</v>
          </cell>
          <cell r="N72">
            <v>86042</v>
          </cell>
          <cell r="T72">
            <v>19531605</v>
          </cell>
        </row>
        <row r="73">
          <cell r="H73">
            <v>103563</v>
          </cell>
          <cell r="N73">
            <v>62063</v>
          </cell>
          <cell r="T73">
            <v>14026280</v>
          </cell>
        </row>
        <row r="74">
          <cell r="H74">
            <v>258528</v>
          </cell>
          <cell r="N74">
            <v>140701</v>
          </cell>
          <cell r="T74">
            <v>32079787</v>
          </cell>
        </row>
        <row r="75">
          <cell r="H75">
            <v>101637</v>
          </cell>
          <cell r="N75">
            <v>48745</v>
          </cell>
          <cell r="T75">
            <v>10772612</v>
          </cell>
        </row>
        <row r="76">
          <cell r="H76">
            <v>227161</v>
          </cell>
          <cell r="N76">
            <v>136495</v>
          </cell>
          <cell r="T76">
            <v>29209827</v>
          </cell>
        </row>
        <row r="77">
          <cell r="H77">
            <v>385484</v>
          </cell>
          <cell r="N77">
            <v>218237</v>
          </cell>
          <cell r="T77">
            <v>50849299</v>
          </cell>
        </row>
        <row r="78">
          <cell r="H78">
            <v>178696</v>
          </cell>
          <cell r="N78">
            <v>103324</v>
          </cell>
          <cell r="T78">
            <v>23971278</v>
          </cell>
        </row>
        <row r="79">
          <cell r="H79">
            <v>177390</v>
          </cell>
          <cell r="N79">
            <v>110439</v>
          </cell>
          <cell r="T79">
            <v>25069664</v>
          </cell>
        </row>
        <row r="80">
          <cell r="H80">
            <v>179179</v>
          </cell>
          <cell r="N80">
            <v>110408</v>
          </cell>
          <cell r="T80">
            <v>25614672</v>
          </cell>
        </row>
        <row r="81">
          <cell r="H81">
            <v>188180</v>
          </cell>
          <cell r="N81">
            <v>129688</v>
          </cell>
          <cell r="T81">
            <v>29050082</v>
          </cell>
        </row>
        <row r="82">
          <cell r="H82">
            <v>155635</v>
          </cell>
          <cell r="N82">
            <v>78016</v>
          </cell>
          <cell r="T82">
            <v>17553560</v>
          </cell>
        </row>
        <row r="83">
          <cell r="H83">
            <v>46262</v>
          </cell>
          <cell r="N83">
            <v>28448</v>
          </cell>
          <cell r="T83">
            <v>6230217</v>
          </cell>
        </row>
        <row r="84">
          <cell r="H84">
            <v>57803</v>
          </cell>
          <cell r="N84">
            <v>38152</v>
          </cell>
          <cell r="T84">
            <v>8965692</v>
          </cell>
        </row>
      </sheetData>
      <sheetData sheetId="9">
        <row r="9">
          <cell r="N9">
            <v>2961291</v>
          </cell>
        </row>
        <row r="10">
          <cell r="H10">
            <v>80431</v>
          </cell>
          <cell r="N10">
            <v>35608</v>
          </cell>
          <cell r="T10">
            <v>8154168</v>
          </cell>
        </row>
        <row r="11">
          <cell r="H11">
            <v>87811</v>
          </cell>
          <cell r="N11">
            <v>38516</v>
          </cell>
          <cell r="T11">
            <v>8820173</v>
          </cell>
        </row>
        <row r="12">
          <cell r="H12">
            <v>165546</v>
          </cell>
          <cell r="N12">
            <v>88944</v>
          </cell>
          <cell r="T12">
            <v>19211956</v>
          </cell>
        </row>
        <row r="13">
          <cell r="H13">
            <v>74118</v>
          </cell>
          <cell r="N13">
            <v>40129</v>
          </cell>
          <cell r="T13">
            <v>9189456</v>
          </cell>
        </row>
        <row r="14">
          <cell r="H14">
            <v>43871</v>
          </cell>
          <cell r="N14">
            <v>25982</v>
          </cell>
          <cell r="T14">
            <v>6131812</v>
          </cell>
        </row>
        <row r="15">
          <cell r="H15">
            <v>138301</v>
          </cell>
          <cell r="N15">
            <v>65573</v>
          </cell>
          <cell r="T15">
            <v>14688379</v>
          </cell>
        </row>
        <row r="16">
          <cell r="H16">
            <v>95031</v>
          </cell>
          <cell r="N16">
            <v>43668</v>
          </cell>
          <cell r="T16">
            <v>9301371</v>
          </cell>
        </row>
        <row r="17">
          <cell r="H17">
            <v>34378</v>
          </cell>
          <cell r="N17">
            <v>18993</v>
          </cell>
          <cell r="T17">
            <v>4349424</v>
          </cell>
        </row>
        <row r="18">
          <cell r="H18">
            <v>110519</v>
          </cell>
          <cell r="N18">
            <v>57939</v>
          </cell>
          <cell r="T18">
            <v>12920300</v>
          </cell>
        </row>
        <row r="19">
          <cell r="H19">
            <v>85498</v>
          </cell>
          <cell r="N19">
            <v>53220</v>
          </cell>
          <cell r="T19">
            <v>12134168</v>
          </cell>
        </row>
        <row r="20">
          <cell r="H20">
            <v>55090</v>
          </cell>
          <cell r="N20">
            <v>33564</v>
          </cell>
          <cell r="T20">
            <v>7115520</v>
          </cell>
        </row>
        <row r="21">
          <cell r="H21">
            <v>75946</v>
          </cell>
          <cell r="N21">
            <v>41908</v>
          </cell>
          <cell r="T21">
            <v>9722557</v>
          </cell>
        </row>
        <row r="22">
          <cell r="H22">
            <v>105081</v>
          </cell>
          <cell r="N22">
            <v>50641</v>
          </cell>
          <cell r="T22">
            <v>11343553</v>
          </cell>
        </row>
        <row r="23">
          <cell r="H23">
            <v>105723</v>
          </cell>
          <cell r="N23">
            <v>52753</v>
          </cell>
          <cell r="T23">
            <v>11974997</v>
          </cell>
        </row>
        <row r="24">
          <cell r="H24">
            <v>76877</v>
          </cell>
          <cell r="N24">
            <v>42680</v>
          </cell>
          <cell r="T24">
            <v>9347001</v>
          </cell>
        </row>
        <row r="25">
          <cell r="H25">
            <v>46343</v>
          </cell>
          <cell r="N25">
            <v>24236</v>
          </cell>
          <cell r="T25">
            <v>5574219</v>
          </cell>
        </row>
        <row r="26">
          <cell r="H26">
            <v>90470</v>
          </cell>
          <cell r="N26">
            <v>61948</v>
          </cell>
          <cell r="T26">
            <v>13938294</v>
          </cell>
        </row>
        <row r="27">
          <cell r="H27">
            <v>96797</v>
          </cell>
          <cell r="N27">
            <v>32293</v>
          </cell>
          <cell r="T27">
            <v>7362890</v>
          </cell>
        </row>
        <row r="28">
          <cell r="H28">
            <v>77352</v>
          </cell>
          <cell r="N28">
            <v>44251</v>
          </cell>
          <cell r="T28">
            <v>10000682</v>
          </cell>
        </row>
        <row r="29">
          <cell r="H29">
            <v>46746</v>
          </cell>
          <cell r="N29">
            <v>26891</v>
          </cell>
          <cell r="T29">
            <v>6238806</v>
          </cell>
        </row>
        <row r="30">
          <cell r="H30">
            <v>51267</v>
          </cell>
          <cell r="N30">
            <v>26007</v>
          </cell>
          <cell r="T30">
            <v>5851646</v>
          </cell>
        </row>
        <row r="31">
          <cell r="H31">
            <v>98084</v>
          </cell>
          <cell r="N31">
            <v>51225</v>
          </cell>
          <cell r="T31">
            <v>11064596</v>
          </cell>
        </row>
        <row r="32">
          <cell r="H32">
            <v>51010</v>
          </cell>
          <cell r="N32">
            <v>27291</v>
          </cell>
          <cell r="T32">
            <v>6304219</v>
          </cell>
        </row>
        <row r="33">
          <cell r="H33">
            <v>76890</v>
          </cell>
          <cell r="N33">
            <v>42488</v>
          </cell>
          <cell r="T33">
            <v>9517423</v>
          </cell>
        </row>
        <row r="34">
          <cell r="H34">
            <v>58644</v>
          </cell>
          <cell r="N34">
            <v>30173</v>
          </cell>
          <cell r="T34">
            <v>7000083</v>
          </cell>
        </row>
        <row r="35">
          <cell r="H35">
            <v>76093</v>
          </cell>
          <cell r="N35">
            <v>44894</v>
          </cell>
          <cell r="T35">
            <v>10235737</v>
          </cell>
        </row>
        <row r="36">
          <cell r="H36">
            <v>61635</v>
          </cell>
          <cell r="N36">
            <v>25524</v>
          </cell>
          <cell r="T36">
            <v>5947188</v>
          </cell>
        </row>
        <row r="37">
          <cell r="H37">
            <v>30484</v>
          </cell>
          <cell r="N37">
            <v>16775</v>
          </cell>
          <cell r="T37">
            <v>3891805</v>
          </cell>
        </row>
        <row r="38">
          <cell r="H38">
            <v>102258</v>
          </cell>
          <cell r="N38">
            <v>49291</v>
          </cell>
          <cell r="T38">
            <v>11041246</v>
          </cell>
        </row>
        <row r="39">
          <cell r="H39">
            <v>38581</v>
          </cell>
          <cell r="N39">
            <v>16478</v>
          </cell>
          <cell r="T39">
            <v>3658050</v>
          </cell>
        </row>
        <row r="40">
          <cell r="H40">
            <v>93651</v>
          </cell>
          <cell r="N40">
            <v>50932</v>
          </cell>
          <cell r="T40">
            <v>11408673</v>
          </cell>
        </row>
        <row r="41">
          <cell r="H41">
            <v>115664</v>
          </cell>
          <cell r="N41">
            <v>58831</v>
          </cell>
          <cell r="T41">
            <v>12001474</v>
          </cell>
        </row>
        <row r="42">
          <cell r="H42">
            <v>39432</v>
          </cell>
          <cell r="N42">
            <v>23828</v>
          </cell>
          <cell r="T42">
            <v>5551851</v>
          </cell>
        </row>
        <row r="43">
          <cell r="H43">
            <v>141433</v>
          </cell>
          <cell r="N43">
            <v>77488</v>
          </cell>
          <cell r="T43">
            <v>17744664</v>
          </cell>
        </row>
        <row r="44">
          <cell r="H44">
            <v>46159</v>
          </cell>
          <cell r="N44">
            <v>21595</v>
          </cell>
          <cell r="T44">
            <v>4945305</v>
          </cell>
        </row>
        <row r="45">
          <cell r="H45">
            <v>43530</v>
          </cell>
          <cell r="N45">
            <v>26576</v>
          </cell>
          <cell r="T45">
            <v>6085794</v>
          </cell>
        </row>
        <row r="46">
          <cell r="H46">
            <v>40949</v>
          </cell>
          <cell r="N46">
            <v>24126</v>
          </cell>
          <cell r="T46">
            <v>5597289</v>
          </cell>
        </row>
        <row r="47">
          <cell r="H47">
            <v>47412</v>
          </cell>
          <cell r="N47">
            <v>27201</v>
          </cell>
          <cell r="T47">
            <v>6419409</v>
          </cell>
        </row>
        <row r="48">
          <cell r="H48">
            <v>150591</v>
          </cell>
          <cell r="N48">
            <v>74294</v>
          </cell>
          <cell r="T48">
            <v>16939061</v>
          </cell>
        </row>
        <row r="49">
          <cell r="H49">
            <v>53857</v>
          </cell>
          <cell r="N49">
            <v>31732</v>
          </cell>
          <cell r="T49">
            <v>7488822</v>
          </cell>
        </row>
        <row r="50">
          <cell r="H50">
            <v>53822</v>
          </cell>
          <cell r="N50">
            <v>36349</v>
          </cell>
          <cell r="T50">
            <v>8360352</v>
          </cell>
        </row>
        <row r="51">
          <cell r="H51">
            <v>52592</v>
          </cell>
          <cell r="N51">
            <v>41082</v>
          </cell>
          <cell r="T51">
            <v>9325507</v>
          </cell>
        </row>
        <row r="52">
          <cell r="H52">
            <v>72008</v>
          </cell>
          <cell r="N52">
            <v>34068</v>
          </cell>
          <cell r="T52">
            <v>7869613</v>
          </cell>
        </row>
        <row r="53">
          <cell r="H53">
            <v>40607</v>
          </cell>
          <cell r="N53">
            <v>20371</v>
          </cell>
          <cell r="T53">
            <v>4664866</v>
          </cell>
        </row>
        <row r="54">
          <cell r="H54">
            <v>49156</v>
          </cell>
          <cell r="N54">
            <v>24467</v>
          </cell>
          <cell r="T54">
            <v>5676426</v>
          </cell>
        </row>
        <row r="55">
          <cell r="H55">
            <v>88042</v>
          </cell>
          <cell r="N55">
            <v>44463</v>
          </cell>
          <cell r="T55">
            <v>9692910</v>
          </cell>
        </row>
        <row r="56">
          <cell r="H56">
            <v>158996</v>
          </cell>
          <cell r="N56">
            <v>87130</v>
          </cell>
          <cell r="T56">
            <v>19604278</v>
          </cell>
        </row>
        <row r="57">
          <cell r="H57">
            <v>61517</v>
          </cell>
          <cell r="N57">
            <v>35225</v>
          </cell>
          <cell r="T57">
            <v>8277816</v>
          </cell>
        </row>
        <row r="58">
          <cell r="H58">
            <v>65319</v>
          </cell>
          <cell r="N58">
            <v>40327</v>
          </cell>
          <cell r="T58">
            <v>9234833</v>
          </cell>
        </row>
        <row r="59">
          <cell r="H59">
            <v>33737</v>
          </cell>
          <cell r="N59">
            <v>22215</v>
          </cell>
          <cell r="T59">
            <v>5220508</v>
          </cell>
        </row>
        <row r="60">
          <cell r="H60">
            <v>80004</v>
          </cell>
          <cell r="N60">
            <v>45235</v>
          </cell>
          <cell r="T60">
            <v>9454175</v>
          </cell>
        </row>
        <row r="61">
          <cell r="H61">
            <v>37567</v>
          </cell>
          <cell r="N61">
            <v>19344</v>
          </cell>
          <cell r="T61">
            <v>4584630</v>
          </cell>
        </row>
        <row r="62">
          <cell r="H62">
            <v>52375</v>
          </cell>
          <cell r="N62">
            <v>28178</v>
          </cell>
          <cell r="T62">
            <v>6480977</v>
          </cell>
        </row>
        <row r="63">
          <cell r="H63">
            <v>75729</v>
          </cell>
          <cell r="N63">
            <v>37361</v>
          </cell>
          <cell r="T63">
            <v>8481030</v>
          </cell>
        </row>
        <row r="64">
          <cell r="H64">
            <v>66640</v>
          </cell>
          <cell r="N64">
            <v>33089</v>
          </cell>
          <cell r="T64">
            <v>7544236</v>
          </cell>
        </row>
        <row r="65">
          <cell r="H65">
            <v>89485</v>
          </cell>
          <cell r="N65">
            <v>47472</v>
          </cell>
          <cell r="T65">
            <v>11013452</v>
          </cell>
        </row>
        <row r="66">
          <cell r="H66">
            <v>64260</v>
          </cell>
          <cell r="N66">
            <v>32549</v>
          </cell>
          <cell r="T66">
            <v>7486353</v>
          </cell>
        </row>
        <row r="67">
          <cell r="H67">
            <v>63494</v>
          </cell>
          <cell r="N67">
            <v>22542</v>
          </cell>
          <cell r="T67">
            <v>5139511</v>
          </cell>
        </row>
        <row r="68">
          <cell r="H68">
            <v>61771</v>
          </cell>
          <cell r="N68">
            <v>29017</v>
          </cell>
          <cell r="T68">
            <v>6789922</v>
          </cell>
        </row>
        <row r="69">
          <cell r="H69">
            <v>95932</v>
          </cell>
          <cell r="N69">
            <v>55930</v>
          </cell>
          <cell r="T69">
            <v>12416406</v>
          </cell>
        </row>
        <row r="70">
          <cell r="H70">
            <v>84267</v>
          </cell>
          <cell r="N70">
            <v>39053</v>
          </cell>
          <cell r="T70">
            <v>8904119</v>
          </cell>
        </row>
        <row r="71">
          <cell r="H71">
            <v>56473</v>
          </cell>
          <cell r="N71">
            <v>31884</v>
          </cell>
          <cell r="T71">
            <v>7174010</v>
          </cell>
        </row>
        <row r="72">
          <cell r="H72">
            <v>78598</v>
          </cell>
          <cell r="N72">
            <v>39991</v>
          </cell>
          <cell r="T72">
            <v>9077910</v>
          </cell>
        </row>
        <row r="73">
          <cell r="H73">
            <v>50130</v>
          </cell>
          <cell r="N73">
            <v>26151</v>
          </cell>
          <cell r="T73">
            <v>5622490</v>
          </cell>
        </row>
        <row r="74">
          <cell r="H74">
            <v>113893</v>
          </cell>
          <cell r="N74">
            <v>56595</v>
          </cell>
          <cell r="T74">
            <v>12847163</v>
          </cell>
        </row>
        <row r="75">
          <cell r="H75">
            <v>33990</v>
          </cell>
          <cell r="N75">
            <v>15846</v>
          </cell>
          <cell r="T75">
            <v>3501919</v>
          </cell>
        </row>
        <row r="76">
          <cell r="H76">
            <v>79023</v>
          </cell>
          <cell r="N76">
            <v>42640</v>
          </cell>
          <cell r="T76">
            <v>9082294</v>
          </cell>
        </row>
        <row r="77">
          <cell r="H77">
            <v>159531</v>
          </cell>
          <cell r="N77">
            <v>85469</v>
          </cell>
          <cell r="T77">
            <v>19914273</v>
          </cell>
        </row>
        <row r="78">
          <cell r="H78">
            <v>74969</v>
          </cell>
          <cell r="N78">
            <v>39400</v>
          </cell>
          <cell r="T78">
            <v>9101437</v>
          </cell>
        </row>
        <row r="79">
          <cell r="H79">
            <v>90374</v>
          </cell>
          <cell r="N79">
            <v>49038</v>
          </cell>
          <cell r="T79">
            <v>11082589</v>
          </cell>
        </row>
        <row r="80">
          <cell r="H80">
            <v>77916</v>
          </cell>
          <cell r="N80">
            <v>43158</v>
          </cell>
          <cell r="T80">
            <v>10012652</v>
          </cell>
        </row>
        <row r="81">
          <cell r="H81">
            <v>104419</v>
          </cell>
          <cell r="N81">
            <v>69262</v>
          </cell>
          <cell r="T81">
            <v>15514659</v>
          </cell>
        </row>
        <row r="82">
          <cell r="H82">
            <v>58935</v>
          </cell>
          <cell r="N82">
            <v>31192</v>
          </cell>
          <cell r="T82">
            <v>7018108</v>
          </cell>
        </row>
        <row r="83">
          <cell r="H83">
            <v>26599</v>
          </cell>
          <cell r="N83">
            <v>15148</v>
          </cell>
          <cell r="T83">
            <v>3317341</v>
          </cell>
        </row>
        <row r="84">
          <cell r="H84">
            <v>27288</v>
          </cell>
          <cell r="N84">
            <v>15915</v>
          </cell>
          <cell r="T84">
            <v>3549041</v>
          </cell>
        </row>
      </sheetData>
      <sheetData sheetId="10"/>
      <sheetData sheetId="11">
        <row r="9">
          <cell r="I9">
            <v>227</v>
          </cell>
        </row>
        <row r="10">
          <cell r="D10">
            <v>112818</v>
          </cell>
          <cell r="F10">
            <v>27866046</v>
          </cell>
        </row>
        <row r="11">
          <cell r="D11">
            <v>92486</v>
          </cell>
          <cell r="F11">
            <v>22844042</v>
          </cell>
        </row>
        <row r="12">
          <cell r="D12">
            <v>171080</v>
          </cell>
          <cell r="F12">
            <v>42256760</v>
          </cell>
        </row>
        <row r="13">
          <cell r="D13">
            <v>72850</v>
          </cell>
          <cell r="F13">
            <v>17993950</v>
          </cell>
        </row>
        <row r="14">
          <cell r="D14">
            <v>47349</v>
          </cell>
          <cell r="F14">
            <v>11695203</v>
          </cell>
        </row>
        <row r="15">
          <cell r="D15">
            <v>177804</v>
          </cell>
          <cell r="F15">
            <v>43917588</v>
          </cell>
        </row>
        <row r="16">
          <cell r="D16">
            <v>132801</v>
          </cell>
          <cell r="F16">
            <v>32801847</v>
          </cell>
        </row>
        <row r="17">
          <cell r="D17">
            <v>35416</v>
          </cell>
          <cell r="F17">
            <v>8747752</v>
          </cell>
        </row>
        <row r="18">
          <cell r="D18">
            <v>202930</v>
          </cell>
          <cell r="F18">
            <v>50123710</v>
          </cell>
        </row>
        <row r="19">
          <cell r="D19">
            <v>172768</v>
          </cell>
          <cell r="F19">
            <v>42673696</v>
          </cell>
        </row>
        <row r="20">
          <cell r="D20">
            <v>111095</v>
          </cell>
          <cell r="F20">
            <v>27440465</v>
          </cell>
        </row>
        <row r="21">
          <cell r="D21">
            <v>89186</v>
          </cell>
          <cell r="F21">
            <v>22028942</v>
          </cell>
        </row>
        <row r="22">
          <cell r="D22">
            <v>125373</v>
          </cell>
          <cell r="F22">
            <v>30967131</v>
          </cell>
        </row>
        <row r="23">
          <cell r="D23">
            <v>151005</v>
          </cell>
          <cell r="F23">
            <v>37298235</v>
          </cell>
        </row>
        <row r="24">
          <cell r="D24">
            <v>109284</v>
          </cell>
          <cell r="F24">
            <v>26993148</v>
          </cell>
        </row>
        <row r="25">
          <cell r="D25">
            <v>53055</v>
          </cell>
          <cell r="F25">
            <v>13104585</v>
          </cell>
        </row>
        <row r="26">
          <cell r="D26">
            <v>106040</v>
          </cell>
          <cell r="F26">
            <v>26191880</v>
          </cell>
        </row>
        <row r="27">
          <cell r="D27">
            <v>89780</v>
          </cell>
          <cell r="F27">
            <v>22175660</v>
          </cell>
        </row>
        <row r="28">
          <cell r="D28">
            <v>88688</v>
          </cell>
          <cell r="F28">
            <v>21905936</v>
          </cell>
        </row>
        <row r="29">
          <cell r="D29">
            <v>59324</v>
          </cell>
          <cell r="F29">
            <v>14653028</v>
          </cell>
        </row>
        <row r="30">
          <cell r="D30">
            <v>64324</v>
          </cell>
          <cell r="F30">
            <v>15888028</v>
          </cell>
        </row>
        <row r="31">
          <cell r="D31">
            <v>107007</v>
          </cell>
          <cell r="F31">
            <v>26430729</v>
          </cell>
        </row>
        <row r="32">
          <cell r="D32">
            <v>73156</v>
          </cell>
          <cell r="F32">
            <v>18069532</v>
          </cell>
        </row>
        <row r="33">
          <cell r="D33">
            <v>92363</v>
          </cell>
          <cell r="F33">
            <v>22813661</v>
          </cell>
        </row>
        <row r="34">
          <cell r="D34">
            <v>71317</v>
          </cell>
          <cell r="F34">
            <v>17615299</v>
          </cell>
        </row>
        <row r="35">
          <cell r="D35">
            <v>114228</v>
          </cell>
          <cell r="F35">
            <v>28214316</v>
          </cell>
        </row>
        <row r="36">
          <cell r="D36">
            <v>68639</v>
          </cell>
          <cell r="F36">
            <v>16953833</v>
          </cell>
        </row>
        <row r="37">
          <cell r="D37">
            <v>42550</v>
          </cell>
          <cell r="F37">
            <v>10509850</v>
          </cell>
        </row>
        <row r="38">
          <cell r="D38">
            <v>135676</v>
          </cell>
          <cell r="F38">
            <v>33511972</v>
          </cell>
        </row>
        <row r="39">
          <cell r="D39">
            <v>38086</v>
          </cell>
          <cell r="F39">
            <v>9407242</v>
          </cell>
        </row>
        <row r="40">
          <cell r="D40">
            <v>151166</v>
          </cell>
          <cell r="F40">
            <v>37338002</v>
          </cell>
        </row>
        <row r="41">
          <cell r="D41">
            <v>126986</v>
          </cell>
          <cell r="F41">
            <v>31365542</v>
          </cell>
        </row>
        <row r="42">
          <cell r="D42">
            <v>43115</v>
          </cell>
          <cell r="F42">
            <v>10649405</v>
          </cell>
        </row>
        <row r="43">
          <cell r="D43">
            <v>207457</v>
          </cell>
          <cell r="F43">
            <v>51241879</v>
          </cell>
        </row>
        <row r="44">
          <cell r="D44">
            <v>49020</v>
          </cell>
          <cell r="F44">
            <v>12107940</v>
          </cell>
        </row>
        <row r="45">
          <cell r="D45">
            <v>53637</v>
          </cell>
          <cell r="F45">
            <v>13248339</v>
          </cell>
        </row>
        <row r="46">
          <cell r="D46">
            <v>50187</v>
          </cell>
          <cell r="F46">
            <v>12396189</v>
          </cell>
        </row>
        <row r="47">
          <cell r="D47">
            <v>52512</v>
          </cell>
          <cell r="F47">
            <v>12970464</v>
          </cell>
        </row>
        <row r="48">
          <cell r="D48">
            <v>169099</v>
          </cell>
          <cell r="F48">
            <v>41767453</v>
          </cell>
        </row>
        <row r="49">
          <cell r="D49">
            <v>61077</v>
          </cell>
          <cell r="F49">
            <v>15086019</v>
          </cell>
        </row>
        <row r="50">
          <cell r="D50">
            <v>67221</v>
          </cell>
          <cell r="F50">
            <v>16603587</v>
          </cell>
        </row>
        <row r="51">
          <cell r="D51">
            <v>61739</v>
          </cell>
          <cell r="F51">
            <v>15249533</v>
          </cell>
        </row>
        <row r="52">
          <cell r="D52">
            <v>72404</v>
          </cell>
          <cell r="F52">
            <v>17883788</v>
          </cell>
        </row>
        <row r="53">
          <cell r="D53">
            <v>58933</v>
          </cell>
          <cell r="F53">
            <v>14556451</v>
          </cell>
        </row>
        <row r="54">
          <cell r="D54">
            <v>68941</v>
          </cell>
          <cell r="F54">
            <v>17028427</v>
          </cell>
        </row>
        <row r="55">
          <cell r="D55">
            <v>140828</v>
          </cell>
          <cell r="F55">
            <v>34784516</v>
          </cell>
        </row>
        <row r="56">
          <cell r="D56">
            <v>254421</v>
          </cell>
          <cell r="F56">
            <v>62841987</v>
          </cell>
        </row>
        <row r="57">
          <cell r="D57">
            <v>68259</v>
          </cell>
          <cell r="F57">
            <v>16859973</v>
          </cell>
        </row>
        <row r="58">
          <cell r="D58">
            <v>92631</v>
          </cell>
          <cell r="F58">
            <v>22879857</v>
          </cell>
        </row>
        <row r="59">
          <cell r="D59">
            <v>42724</v>
          </cell>
          <cell r="F59">
            <v>10552828</v>
          </cell>
        </row>
        <row r="60">
          <cell r="D60">
            <v>117720</v>
          </cell>
          <cell r="F60">
            <v>29076840</v>
          </cell>
        </row>
        <row r="61">
          <cell r="D61">
            <v>66086</v>
          </cell>
          <cell r="F61">
            <v>16323242</v>
          </cell>
        </row>
        <row r="62">
          <cell r="D62">
            <v>66819</v>
          </cell>
          <cell r="F62">
            <v>16504293</v>
          </cell>
        </row>
        <row r="63">
          <cell r="D63">
            <v>85273</v>
          </cell>
          <cell r="F63">
            <v>21062431</v>
          </cell>
        </row>
        <row r="64">
          <cell r="D64">
            <v>62862</v>
          </cell>
          <cell r="F64">
            <v>15526914</v>
          </cell>
        </row>
        <row r="65">
          <cell r="D65">
            <v>124614</v>
          </cell>
          <cell r="F65">
            <v>30779658</v>
          </cell>
        </row>
        <row r="66">
          <cell r="D66">
            <v>74223</v>
          </cell>
          <cell r="F66">
            <v>18333081</v>
          </cell>
        </row>
        <row r="67">
          <cell r="D67">
            <v>60786</v>
          </cell>
          <cell r="F67">
            <v>15014142</v>
          </cell>
        </row>
        <row r="68">
          <cell r="D68">
            <v>70658</v>
          </cell>
          <cell r="F68">
            <v>17452526</v>
          </cell>
        </row>
        <row r="69">
          <cell r="D69">
            <v>116234</v>
          </cell>
          <cell r="F69">
            <v>28709798</v>
          </cell>
        </row>
        <row r="70">
          <cell r="D70">
            <v>102447</v>
          </cell>
          <cell r="F70">
            <v>25304409</v>
          </cell>
        </row>
        <row r="71">
          <cell r="D71">
            <v>73397</v>
          </cell>
          <cell r="F71">
            <v>18129059</v>
          </cell>
        </row>
        <row r="72">
          <cell r="D72">
            <v>88781</v>
          </cell>
          <cell r="F72">
            <v>21928907</v>
          </cell>
        </row>
        <row r="73">
          <cell r="D73">
            <v>64650</v>
          </cell>
          <cell r="F73">
            <v>15968550</v>
          </cell>
        </row>
        <row r="74">
          <cell r="D74">
            <v>147443</v>
          </cell>
          <cell r="F74">
            <v>36418421</v>
          </cell>
        </row>
        <row r="75">
          <cell r="D75">
            <v>46828</v>
          </cell>
          <cell r="F75">
            <v>11566516</v>
          </cell>
        </row>
        <row r="76">
          <cell r="D76">
            <v>129860</v>
          </cell>
          <cell r="F76">
            <v>32075420</v>
          </cell>
        </row>
        <row r="77">
          <cell r="D77">
            <v>211630</v>
          </cell>
          <cell r="F77">
            <v>52272610</v>
          </cell>
        </row>
        <row r="78">
          <cell r="D78">
            <v>102363</v>
          </cell>
          <cell r="F78">
            <v>25283661</v>
          </cell>
        </row>
        <row r="79">
          <cell r="D79">
            <v>102692</v>
          </cell>
          <cell r="F79">
            <v>25364924</v>
          </cell>
        </row>
        <row r="80">
          <cell r="D80">
            <v>110340</v>
          </cell>
          <cell r="F80">
            <v>27253980</v>
          </cell>
        </row>
        <row r="81">
          <cell r="D81">
            <v>128760</v>
          </cell>
          <cell r="F81">
            <v>31803720</v>
          </cell>
        </row>
        <row r="82">
          <cell r="D82">
            <v>93767</v>
          </cell>
          <cell r="F82">
            <v>23160449</v>
          </cell>
        </row>
        <row r="83">
          <cell r="D83">
            <v>28543</v>
          </cell>
          <cell r="F83">
            <v>7050121</v>
          </cell>
        </row>
        <row r="84">
          <cell r="D84">
            <v>37942</v>
          </cell>
          <cell r="F84">
            <v>9371674</v>
          </cell>
        </row>
      </sheetData>
      <sheetData sheetId="12">
        <row r="9">
          <cell r="I9">
            <v>226</v>
          </cell>
        </row>
        <row r="10">
          <cell r="D10">
            <v>34598</v>
          </cell>
          <cell r="F10">
            <v>8545706</v>
          </cell>
        </row>
        <row r="11">
          <cell r="D11">
            <v>59402</v>
          </cell>
          <cell r="F11">
            <v>14672294</v>
          </cell>
        </row>
        <row r="12">
          <cell r="D12">
            <v>91712</v>
          </cell>
          <cell r="F12">
            <v>22652864</v>
          </cell>
        </row>
        <row r="13">
          <cell r="D13">
            <v>39125</v>
          </cell>
          <cell r="F13">
            <v>9663875</v>
          </cell>
        </row>
        <row r="14">
          <cell r="D14">
            <v>25560</v>
          </cell>
          <cell r="F14">
            <v>6313320</v>
          </cell>
        </row>
        <row r="15">
          <cell r="D15">
            <v>79213</v>
          </cell>
          <cell r="F15">
            <v>19565611</v>
          </cell>
        </row>
        <row r="16">
          <cell r="D16">
            <v>36481</v>
          </cell>
          <cell r="F16">
            <v>9010807</v>
          </cell>
        </row>
        <row r="17">
          <cell r="D17">
            <v>18674</v>
          </cell>
          <cell r="F17">
            <v>4612478</v>
          </cell>
        </row>
        <row r="18">
          <cell r="D18">
            <v>58133</v>
          </cell>
          <cell r="F18">
            <v>14358851</v>
          </cell>
        </row>
        <row r="19">
          <cell r="D19">
            <v>62422</v>
          </cell>
          <cell r="F19">
            <v>15418234</v>
          </cell>
        </row>
        <row r="20">
          <cell r="D20">
            <v>30673</v>
          </cell>
          <cell r="F20">
            <v>7576231</v>
          </cell>
        </row>
        <row r="21">
          <cell r="D21">
            <v>40215</v>
          </cell>
          <cell r="F21">
            <v>9933105</v>
          </cell>
        </row>
        <row r="22">
          <cell r="D22">
            <v>52014</v>
          </cell>
          <cell r="F22">
            <v>12847458</v>
          </cell>
        </row>
        <row r="23">
          <cell r="D23">
            <v>57386</v>
          </cell>
          <cell r="F23">
            <v>14174342</v>
          </cell>
        </row>
        <row r="24">
          <cell r="D24">
            <v>44966</v>
          </cell>
          <cell r="F24">
            <v>11106602</v>
          </cell>
        </row>
        <row r="25">
          <cell r="D25">
            <v>23445</v>
          </cell>
          <cell r="F25">
            <v>5790915</v>
          </cell>
        </row>
        <row r="26">
          <cell r="D26">
            <v>65355</v>
          </cell>
          <cell r="F26">
            <v>16142685</v>
          </cell>
        </row>
        <row r="27">
          <cell r="D27">
            <v>28227</v>
          </cell>
          <cell r="F27">
            <v>6972069</v>
          </cell>
        </row>
        <row r="28">
          <cell r="D28">
            <v>44360</v>
          </cell>
          <cell r="F28">
            <v>10956920</v>
          </cell>
        </row>
        <row r="29">
          <cell r="D29">
            <v>26515</v>
          </cell>
          <cell r="F29">
            <v>6549205</v>
          </cell>
        </row>
        <row r="30">
          <cell r="D30">
            <v>24693</v>
          </cell>
          <cell r="F30">
            <v>6099171</v>
          </cell>
        </row>
        <row r="31">
          <cell r="D31">
            <v>52669</v>
          </cell>
          <cell r="F31">
            <v>13009243</v>
          </cell>
        </row>
        <row r="32">
          <cell r="D32">
            <v>31379</v>
          </cell>
          <cell r="F32">
            <v>7750613</v>
          </cell>
        </row>
        <row r="33">
          <cell r="D33">
            <v>45431</v>
          </cell>
          <cell r="F33">
            <v>11221457</v>
          </cell>
        </row>
        <row r="34">
          <cell r="D34">
            <v>37357</v>
          </cell>
          <cell r="F34">
            <v>9227179</v>
          </cell>
        </row>
        <row r="35">
          <cell r="D35">
            <v>45789</v>
          </cell>
          <cell r="F35">
            <v>11309883</v>
          </cell>
        </row>
        <row r="36">
          <cell r="D36">
            <v>25036</v>
          </cell>
          <cell r="F36">
            <v>6183892</v>
          </cell>
        </row>
        <row r="37">
          <cell r="D37">
            <v>20605</v>
          </cell>
          <cell r="F37">
            <v>5089435</v>
          </cell>
        </row>
        <row r="38">
          <cell r="D38">
            <v>48862</v>
          </cell>
          <cell r="F38">
            <v>12068914</v>
          </cell>
        </row>
        <row r="39">
          <cell r="D39">
            <v>24317</v>
          </cell>
          <cell r="F39">
            <v>6006299</v>
          </cell>
        </row>
        <row r="40">
          <cell r="D40">
            <v>53893</v>
          </cell>
          <cell r="F40">
            <v>13311571</v>
          </cell>
        </row>
        <row r="41">
          <cell r="D41">
            <v>61748</v>
          </cell>
          <cell r="F41">
            <v>15251756</v>
          </cell>
        </row>
        <row r="42">
          <cell r="D42">
            <v>24055</v>
          </cell>
          <cell r="F42">
            <v>5941585</v>
          </cell>
        </row>
        <row r="43">
          <cell r="D43">
            <v>76836</v>
          </cell>
          <cell r="F43">
            <v>18978492</v>
          </cell>
        </row>
        <row r="44">
          <cell r="D44">
            <v>21906</v>
          </cell>
          <cell r="F44">
            <v>5410782</v>
          </cell>
        </row>
        <row r="45">
          <cell r="D45">
            <v>29397</v>
          </cell>
          <cell r="F45">
            <v>7261059</v>
          </cell>
        </row>
        <row r="46">
          <cell r="D46">
            <v>25941</v>
          </cell>
          <cell r="F46">
            <v>6407427</v>
          </cell>
        </row>
        <row r="47">
          <cell r="D47">
            <v>27568</v>
          </cell>
          <cell r="F47">
            <v>6809296</v>
          </cell>
        </row>
        <row r="48">
          <cell r="D48">
            <v>82732</v>
          </cell>
          <cell r="F48">
            <v>20434804</v>
          </cell>
        </row>
        <row r="49">
          <cell r="D49">
            <v>33531</v>
          </cell>
          <cell r="F49">
            <v>8282157</v>
          </cell>
        </row>
        <row r="50">
          <cell r="D50">
            <v>41293</v>
          </cell>
          <cell r="F50">
            <v>10199371</v>
          </cell>
        </row>
        <row r="51">
          <cell r="D51">
            <v>54383</v>
          </cell>
          <cell r="F51">
            <v>13432601</v>
          </cell>
        </row>
        <row r="52">
          <cell r="D52">
            <v>36583</v>
          </cell>
          <cell r="F52">
            <v>9036001</v>
          </cell>
        </row>
        <row r="53">
          <cell r="D53">
            <v>21293</v>
          </cell>
          <cell r="F53">
            <v>5259371</v>
          </cell>
        </row>
        <row r="54">
          <cell r="D54">
            <v>22249</v>
          </cell>
          <cell r="F54">
            <v>5495503</v>
          </cell>
        </row>
        <row r="55">
          <cell r="D55">
            <v>45169</v>
          </cell>
          <cell r="F55">
            <v>11156743</v>
          </cell>
        </row>
        <row r="56">
          <cell r="D56">
            <v>98468</v>
          </cell>
          <cell r="F56">
            <v>24321596</v>
          </cell>
        </row>
        <row r="57">
          <cell r="D57">
            <v>32892</v>
          </cell>
          <cell r="F57">
            <v>8124324</v>
          </cell>
        </row>
        <row r="58">
          <cell r="D58">
            <v>40003</v>
          </cell>
          <cell r="F58">
            <v>9880741</v>
          </cell>
        </row>
        <row r="59">
          <cell r="D59">
            <v>22546</v>
          </cell>
          <cell r="F59">
            <v>5568862</v>
          </cell>
        </row>
        <row r="60">
          <cell r="D60">
            <v>45539</v>
          </cell>
          <cell r="F60">
            <v>11248133</v>
          </cell>
        </row>
        <row r="61">
          <cell r="D61">
            <v>19606</v>
          </cell>
          <cell r="F61">
            <v>4842682</v>
          </cell>
        </row>
        <row r="62">
          <cell r="D62">
            <v>28109</v>
          </cell>
          <cell r="F62">
            <v>6942923</v>
          </cell>
        </row>
        <row r="63">
          <cell r="D63">
            <v>41863</v>
          </cell>
          <cell r="F63">
            <v>10340161</v>
          </cell>
        </row>
        <row r="64">
          <cell r="D64">
            <v>41608</v>
          </cell>
          <cell r="F64">
            <v>10277176</v>
          </cell>
        </row>
        <row r="65">
          <cell r="D65">
            <v>49222</v>
          </cell>
          <cell r="F65">
            <v>12157834</v>
          </cell>
        </row>
        <row r="66">
          <cell r="D66">
            <v>36357</v>
          </cell>
          <cell r="F66">
            <v>8980179</v>
          </cell>
        </row>
        <row r="67">
          <cell r="D67">
            <v>22941</v>
          </cell>
          <cell r="F67">
            <v>5666427</v>
          </cell>
        </row>
        <row r="68">
          <cell r="D68">
            <v>30494</v>
          </cell>
          <cell r="F68">
            <v>7532018</v>
          </cell>
        </row>
        <row r="69">
          <cell r="D69">
            <v>60411</v>
          </cell>
          <cell r="F69">
            <v>14921517</v>
          </cell>
        </row>
        <row r="70">
          <cell r="D70">
            <v>45349</v>
          </cell>
          <cell r="F70">
            <v>11201203</v>
          </cell>
        </row>
        <row r="71">
          <cell r="D71">
            <v>26009</v>
          </cell>
          <cell r="F71">
            <v>6424223</v>
          </cell>
        </row>
        <row r="72">
          <cell r="D72">
            <v>44895</v>
          </cell>
          <cell r="F72">
            <v>11089065</v>
          </cell>
        </row>
        <row r="73">
          <cell r="D73">
            <v>28958</v>
          </cell>
          <cell r="F73">
            <v>7152626</v>
          </cell>
        </row>
        <row r="74">
          <cell r="D74">
            <v>59713</v>
          </cell>
          <cell r="F74">
            <v>14749111</v>
          </cell>
        </row>
        <row r="75">
          <cell r="D75">
            <v>15221</v>
          </cell>
          <cell r="F75">
            <v>3759587</v>
          </cell>
        </row>
        <row r="76">
          <cell r="D76">
            <v>45710</v>
          </cell>
          <cell r="F76">
            <v>11290370</v>
          </cell>
        </row>
        <row r="77">
          <cell r="D77">
            <v>76976</v>
          </cell>
          <cell r="F77">
            <v>19013072</v>
          </cell>
        </row>
        <row r="78">
          <cell r="D78">
            <v>37048</v>
          </cell>
          <cell r="F78">
            <v>9150856</v>
          </cell>
        </row>
        <row r="79">
          <cell r="D79">
            <v>47910</v>
          </cell>
          <cell r="F79">
            <v>11833770</v>
          </cell>
        </row>
        <row r="80">
          <cell r="D80">
            <v>42084</v>
          </cell>
          <cell r="F80">
            <v>10394748</v>
          </cell>
        </row>
        <row r="81">
          <cell r="D81">
            <v>66146</v>
          </cell>
          <cell r="F81">
            <v>16338062</v>
          </cell>
        </row>
        <row r="82">
          <cell r="D82">
            <v>37569</v>
          </cell>
          <cell r="F82">
            <v>9279543</v>
          </cell>
        </row>
        <row r="83">
          <cell r="D83">
            <v>17948</v>
          </cell>
          <cell r="F83">
            <v>4433156</v>
          </cell>
        </row>
        <row r="84">
          <cell r="D84">
            <v>10949</v>
          </cell>
          <cell r="F84">
            <v>2704403</v>
          </cell>
        </row>
      </sheetData>
      <sheetData sheetId="13">
        <row r="10">
          <cell r="F10">
            <v>0</v>
          </cell>
        </row>
        <row r="11">
          <cell r="F11">
            <v>0</v>
          </cell>
        </row>
        <row r="12">
          <cell r="D12">
            <v>2033</v>
          </cell>
          <cell r="F12">
            <v>630230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D71">
            <v>3350</v>
          </cell>
          <cell r="F71">
            <v>1038500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</sheetData>
      <sheetData sheetId="14">
        <row r="9">
          <cell r="C9">
            <v>117627.94799999999</v>
          </cell>
          <cell r="D9">
            <v>11476.564000000006</v>
          </cell>
          <cell r="E9">
            <v>105198.22499999999</v>
          </cell>
          <cell r="F9">
            <v>106901.88399999998</v>
          </cell>
          <cell r="H9">
            <v>60596.215999999993</v>
          </cell>
          <cell r="I9">
            <v>4869.8979999999983</v>
          </cell>
          <cell r="J9">
            <v>50463.969999999987</v>
          </cell>
          <cell r="K9">
            <v>54051.748999999989</v>
          </cell>
        </row>
        <row r="10">
          <cell r="C10">
            <v>1839.1590000000001</v>
          </cell>
          <cell r="D10">
            <v>382.214</v>
          </cell>
          <cell r="E10">
            <v>1699.2090000000001</v>
          </cell>
          <cell r="F10">
            <v>1489.114</v>
          </cell>
          <cell r="G10">
            <v>592.3090000000002</v>
          </cell>
          <cell r="H10">
            <v>947.44600000000003</v>
          </cell>
          <cell r="I10">
            <v>233.072</v>
          </cell>
          <cell r="J10">
            <v>811.76400000000001</v>
          </cell>
          <cell r="K10">
            <v>1026.2760000000001</v>
          </cell>
          <cell r="L10">
            <v>18.559999999999945</v>
          </cell>
        </row>
        <row r="11">
          <cell r="C11">
            <v>1507.7070000000001</v>
          </cell>
          <cell r="D11">
            <v>-98.653000000000006</v>
          </cell>
          <cell r="E11">
            <v>1227.9390000000001</v>
          </cell>
          <cell r="F11">
            <v>1331.0609999999999</v>
          </cell>
          <cell r="G11">
            <v>-201.77499999999986</v>
          </cell>
          <cell r="H11">
            <v>776.69799999999998</v>
          </cell>
          <cell r="I11">
            <v>-87.14</v>
          </cell>
          <cell r="J11">
            <v>586.55399999999997</v>
          </cell>
          <cell r="K11">
            <v>665.52200000000005</v>
          </cell>
          <cell r="L11">
            <v>-166.10800000000006</v>
          </cell>
        </row>
        <row r="12">
          <cell r="C12">
            <v>2788.9459999999999</v>
          </cell>
          <cell r="D12">
            <v>291.04899999999998</v>
          </cell>
          <cell r="E12">
            <v>1752.69</v>
          </cell>
          <cell r="F12">
            <v>2549.819</v>
          </cell>
          <cell r="G12">
            <v>-506.07999999999993</v>
          </cell>
          <cell r="H12">
            <v>1436.73</v>
          </cell>
          <cell r="I12">
            <v>148.90700000000001</v>
          </cell>
          <cell r="J12">
            <v>802.65499999999997</v>
          </cell>
          <cell r="K12">
            <v>1274.9100000000001</v>
          </cell>
          <cell r="L12">
            <v>-323.34800000000007</v>
          </cell>
        </row>
        <row r="13">
          <cell r="C13">
            <v>1187.6010000000001</v>
          </cell>
          <cell r="D13">
            <v>2747.105</v>
          </cell>
          <cell r="E13">
            <v>1109.2059999999999</v>
          </cell>
          <cell r="F13">
            <v>1206.617</v>
          </cell>
          <cell r="G13">
            <v>2649.6939999999995</v>
          </cell>
          <cell r="H13">
            <v>611.79399999999998</v>
          </cell>
          <cell r="I13">
            <v>1500.7280000000001</v>
          </cell>
          <cell r="J13">
            <v>526.57500000000005</v>
          </cell>
          <cell r="K13">
            <v>603.30799999999999</v>
          </cell>
          <cell r="L13">
            <v>1423.9950000000001</v>
          </cell>
        </row>
        <row r="14">
          <cell r="C14">
            <v>771.88300000000004</v>
          </cell>
          <cell r="D14">
            <v>55.006</v>
          </cell>
          <cell r="E14">
            <v>805.38300000000004</v>
          </cell>
          <cell r="F14">
            <v>856.92399999999998</v>
          </cell>
          <cell r="G14">
            <v>3.4650000000000318</v>
          </cell>
          <cell r="H14">
            <v>397.637</v>
          </cell>
          <cell r="I14">
            <v>25.21</v>
          </cell>
          <cell r="J14">
            <v>385.22</v>
          </cell>
          <cell r="K14">
            <v>428.464</v>
          </cell>
          <cell r="L14">
            <v>-18.033999999999992</v>
          </cell>
        </row>
        <row r="15">
          <cell r="C15">
            <v>2898.56</v>
          </cell>
          <cell r="D15">
            <v>189.98</v>
          </cell>
          <cell r="E15">
            <v>2333.4989999999998</v>
          </cell>
          <cell r="F15">
            <v>2174.2669999999998</v>
          </cell>
          <cell r="G15">
            <v>349.21199999999999</v>
          </cell>
          <cell r="H15">
            <v>1493.1980000000001</v>
          </cell>
          <cell r="I15">
            <v>468.28</v>
          </cell>
          <cell r="J15">
            <v>1115.4829999999999</v>
          </cell>
          <cell r="K15">
            <v>1335.125</v>
          </cell>
          <cell r="L15">
            <v>248.63799999999992</v>
          </cell>
        </row>
        <row r="16">
          <cell r="C16">
            <v>2164.922</v>
          </cell>
          <cell r="D16">
            <v>444.65</v>
          </cell>
          <cell r="E16">
            <v>2005.703</v>
          </cell>
          <cell r="F16">
            <v>1958.8579999999999</v>
          </cell>
          <cell r="G16">
            <v>491.49500000000012</v>
          </cell>
          <cell r="H16">
            <v>1115.2629999999999</v>
          </cell>
          <cell r="I16">
            <v>85.046999999999997</v>
          </cell>
          <cell r="J16">
            <v>957.64800000000002</v>
          </cell>
          <cell r="K16">
            <v>964.81100000000004</v>
          </cell>
          <cell r="L16">
            <v>77.883999999999901</v>
          </cell>
        </row>
        <row r="17">
          <cell r="C17">
            <v>577.35199999999998</v>
          </cell>
          <cell r="D17">
            <v>-10.137</v>
          </cell>
          <cell r="E17">
            <v>481.75599999999997</v>
          </cell>
          <cell r="F17">
            <v>554.32000000000005</v>
          </cell>
          <cell r="G17">
            <v>-82.701000000000079</v>
          </cell>
          <cell r="H17">
            <v>297.42399999999998</v>
          </cell>
          <cell r="I17">
            <v>-40.332999999999998</v>
          </cell>
          <cell r="J17">
            <v>228.078</v>
          </cell>
          <cell r="K17">
            <v>277.16000000000003</v>
          </cell>
          <cell r="L17">
            <v>-89.41500000000002</v>
          </cell>
        </row>
        <row r="18">
          <cell r="C18">
            <v>3308.165</v>
          </cell>
          <cell r="D18">
            <v>-210.39</v>
          </cell>
          <cell r="E18">
            <v>2528.9009999999998</v>
          </cell>
          <cell r="F18">
            <v>2860.8719999999998</v>
          </cell>
          <cell r="G18">
            <v>-542.36099999999988</v>
          </cell>
          <cell r="H18">
            <v>1704.2059999999999</v>
          </cell>
          <cell r="I18">
            <v>18.190000000000001</v>
          </cell>
          <cell r="J18">
            <v>1205.953</v>
          </cell>
          <cell r="K18">
            <v>1430.4359999999999</v>
          </cell>
          <cell r="L18">
            <v>-206.29299999999989</v>
          </cell>
        </row>
        <row r="19">
          <cell r="C19">
            <v>2816.4639999999999</v>
          </cell>
          <cell r="D19">
            <v>200.36799999999999</v>
          </cell>
          <cell r="E19">
            <v>2259.9630000000002</v>
          </cell>
          <cell r="F19">
            <v>2143.3820000000001</v>
          </cell>
          <cell r="G19">
            <v>316.94900000000007</v>
          </cell>
          <cell r="H19">
            <v>1450.9059999999999</v>
          </cell>
          <cell r="I19">
            <v>-201.68199999999999</v>
          </cell>
          <cell r="J19">
            <v>1075.6759999999999</v>
          </cell>
          <cell r="K19">
            <v>1071.671</v>
          </cell>
          <cell r="L19">
            <v>-197.67700000000013</v>
          </cell>
        </row>
        <row r="20">
          <cell r="C20">
            <v>1811.0709999999999</v>
          </cell>
          <cell r="D20">
            <v>-63.826999999999998</v>
          </cell>
          <cell r="E20">
            <v>1637.136</v>
          </cell>
          <cell r="F20">
            <v>1771.0170000000001</v>
          </cell>
          <cell r="G20">
            <v>-197.70800000000008</v>
          </cell>
          <cell r="H20">
            <v>932.976</v>
          </cell>
          <cell r="I20">
            <v>-30.318999999999999</v>
          </cell>
          <cell r="J20">
            <v>777.64300000000003</v>
          </cell>
          <cell r="K20">
            <v>885.50900000000001</v>
          </cell>
          <cell r="L20">
            <v>-138.18499999999995</v>
          </cell>
        </row>
        <row r="21">
          <cell r="C21">
            <v>1453.9110000000001</v>
          </cell>
          <cell r="D21">
            <v>-114.459</v>
          </cell>
          <cell r="E21">
            <v>1305.0630000000001</v>
          </cell>
          <cell r="F21">
            <v>1414.444</v>
          </cell>
          <cell r="G21">
            <v>-223.83999999999992</v>
          </cell>
          <cell r="H21">
            <v>748.98400000000004</v>
          </cell>
          <cell r="I21">
            <v>96.921000000000006</v>
          </cell>
          <cell r="J21">
            <v>620.60599999999999</v>
          </cell>
          <cell r="K21">
            <v>707.22199999999998</v>
          </cell>
          <cell r="L21">
            <v>10.305000000000064</v>
          </cell>
        </row>
        <row r="22">
          <cell r="C22">
            <v>2043.8309999999999</v>
          </cell>
          <cell r="D22">
            <v>9.4450000000000003</v>
          </cell>
          <cell r="E22">
            <v>1878.7719999999999</v>
          </cell>
          <cell r="F22">
            <v>1980.393</v>
          </cell>
          <cell r="G22">
            <v>-92.176000000000158</v>
          </cell>
          <cell r="H22">
            <v>1052.8820000000001</v>
          </cell>
          <cell r="I22">
            <v>-12.074</v>
          </cell>
          <cell r="J22">
            <v>913.178</v>
          </cell>
          <cell r="K22">
            <v>990.19799999999998</v>
          </cell>
          <cell r="L22">
            <v>-89.093999999999937</v>
          </cell>
        </row>
        <row r="23">
          <cell r="C23">
            <v>2461.6840000000002</v>
          </cell>
          <cell r="D23">
            <v>-411.37900000000002</v>
          </cell>
          <cell r="E23">
            <v>2624.0349999999999</v>
          </cell>
          <cell r="F23">
            <v>2235.4470000000001</v>
          </cell>
          <cell r="G23">
            <v>-22.791000000000167</v>
          </cell>
          <cell r="H23">
            <v>1268.1400000000001</v>
          </cell>
          <cell r="I23">
            <v>142.91399999999999</v>
          </cell>
          <cell r="J23">
            <v>1057.48</v>
          </cell>
          <cell r="K23">
            <v>1117.722</v>
          </cell>
          <cell r="L23">
            <v>82.672000000000025</v>
          </cell>
        </row>
        <row r="24">
          <cell r="C24">
            <v>1781.547</v>
          </cell>
          <cell r="D24">
            <v>90.674000000000007</v>
          </cell>
          <cell r="E24">
            <v>1348.5650000000001</v>
          </cell>
          <cell r="F24">
            <v>1421.7270000000001</v>
          </cell>
          <cell r="G24">
            <v>17.511999999999944</v>
          </cell>
          <cell r="H24">
            <v>917.76700000000005</v>
          </cell>
          <cell r="I24">
            <v>28.706</v>
          </cell>
          <cell r="J24">
            <v>641.94600000000003</v>
          </cell>
          <cell r="K24">
            <v>702.98800000000006</v>
          </cell>
          <cell r="L24">
            <v>-32.336000000000013</v>
          </cell>
        </row>
        <row r="25">
          <cell r="C25">
            <v>864.90300000000002</v>
          </cell>
          <cell r="D25">
            <v>-41.948999999999998</v>
          </cell>
          <cell r="E25">
            <v>802.17600000000004</v>
          </cell>
          <cell r="F25">
            <v>876.18799999999999</v>
          </cell>
          <cell r="G25">
            <v>-115.9609999999999</v>
          </cell>
          <cell r="H25">
            <v>445.55599999999998</v>
          </cell>
          <cell r="I25">
            <v>-7.29</v>
          </cell>
          <cell r="J25">
            <v>379.30099999999999</v>
          </cell>
          <cell r="K25">
            <v>438.38600000000002</v>
          </cell>
          <cell r="L25">
            <v>-66.375000000000057</v>
          </cell>
        </row>
        <row r="26">
          <cell r="C26">
            <v>1728.664</v>
          </cell>
          <cell r="D26">
            <v>119.176</v>
          </cell>
          <cell r="E26">
            <v>1400.626</v>
          </cell>
          <cell r="F26">
            <v>1417.8240000000001</v>
          </cell>
          <cell r="G26">
            <v>101.97799999999984</v>
          </cell>
          <cell r="H26">
            <v>890.524</v>
          </cell>
          <cell r="I26">
            <v>-27.774000000000001</v>
          </cell>
          <cell r="J26">
            <v>695.83900000000006</v>
          </cell>
          <cell r="K26">
            <v>708.91200000000003</v>
          </cell>
          <cell r="L26">
            <v>-40.84699999999998</v>
          </cell>
        </row>
        <row r="27">
          <cell r="C27">
            <v>1463.5940000000001</v>
          </cell>
          <cell r="D27">
            <v>178.64400000000001</v>
          </cell>
          <cell r="E27">
            <v>1580.3920000000001</v>
          </cell>
          <cell r="F27">
            <v>1691.328</v>
          </cell>
          <cell r="G27">
            <v>67.708000000000084</v>
          </cell>
          <cell r="H27">
            <v>753.97199999999998</v>
          </cell>
          <cell r="I27">
            <v>-69.218000000000004</v>
          </cell>
          <cell r="J27">
            <v>744.81600000000003</v>
          </cell>
          <cell r="K27">
            <v>845.66300000000001</v>
          </cell>
          <cell r="L27">
            <v>-170.06499999999994</v>
          </cell>
        </row>
        <row r="28">
          <cell r="C28">
            <v>1445.7919999999999</v>
          </cell>
          <cell r="D28">
            <v>74.430999999999997</v>
          </cell>
          <cell r="E28">
            <v>1267.2829999999999</v>
          </cell>
          <cell r="F28">
            <v>1347.367</v>
          </cell>
          <cell r="G28">
            <v>-5.65300000000002</v>
          </cell>
          <cell r="H28">
            <v>744.80200000000002</v>
          </cell>
          <cell r="I28">
            <v>-14.757999999999999</v>
          </cell>
          <cell r="J28">
            <v>600.74599999999998</v>
          </cell>
          <cell r="K28">
            <v>673.68299999999999</v>
          </cell>
          <cell r="L28">
            <v>-87.69500000000005</v>
          </cell>
        </row>
        <row r="29">
          <cell r="C29">
            <v>967.09900000000005</v>
          </cell>
          <cell r="D29">
            <v>1.9059999999999999</v>
          </cell>
          <cell r="E29">
            <v>917.125</v>
          </cell>
          <cell r="F29">
            <v>885.36800000000005</v>
          </cell>
          <cell r="G29">
            <v>33.662999999999897</v>
          </cell>
          <cell r="H29">
            <v>498.20299999999997</v>
          </cell>
          <cell r="I29">
            <v>50.133000000000003</v>
          </cell>
          <cell r="J29">
            <v>436.50400000000002</v>
          </cell>
          <cell r="K29">
            <v>487.68400000000003</v>
          </cell>
          <cell r="L29">
            <v>-1.0470000000000255</v>
          </cell>
        </row>
        <row r="30">
          <cell r="C30">
            <v>1048.6089999999999</v>
          </cell>
          <cell r="D30">
            <v>144.40299999999999</v>
          </cell>
          <cell r="E30">
            <v>977.18899999999996</v>
          </cell>
          <cell r="F30">
            <v>1007.76</v>
          </cell>
          <cell r="G30">
            <v>113.83199999999988</v>
          </cell>
          <cell r="H30">
            <v>540.19299999999998</v>
          </cell>
          <cell r="I30">
            <v>19.486999999999998</v>
          </cell>
          <cell r="J30">
            <v>463.78899999999999</v>
          </cell>
          <cell r="K30">
            <v>503.88</v>
          </cell>
          <cell r="L30">
            <v>-20.603999999999985</v>
          </cell>
        </row>
        <row r="31">
          <cell r="C31">
            <v>1744.4280000000001</v>
          </cell>
          <cell r="D31">
            <v>-18.673999999999999</v>
          </cell>
          <cell r="E31">
            <v>1498.0509999999999</v>
          </cell>
          <cell r="F31">
            <v>1698.596</v>
          </cell>
          <cell r="G31">
            <v>-219.21900000000005</v>
          </cell>
          <cell r="H31">
            <v>898.64499999999998</v>
          </cell>
          <cell r="I31">
            <v>-125.09</v>
          </cell>
          <cell r="J31">
            <v>716.27700000000004</v>
          </cell>
          <cell r="K31">
            <v>849.29899999999998</v>
          </cell>
          <cell r="L31">
            <v>-258.11199999999997</v>
          </cell>
        </row>
        <row r="32">
          <cell r="C32">
            <v>1192.5899999999999</v>
          </cell>
          <cell r="D32">
            <v>291.71600000000001</v>
          </cell>
          <cell r="E32">
            <v>1040.402</v>
          </cell>
          <cell r="F32">
            <v>1110.4849999999999</v>
          </cell>
          <cell r="G32">
            <v>221.63300000000004</v>
          </cell>
          <cell r="H32">
            <v>614.36400000000003</v>
          </cell>
          <cell r="I32">
            <v>-134.79599999999999</v>
          </cell>
          <cell r="J32">
            <v>495.54500000000002</v>
          </cell>
          <cell r="K32">
            <v>555.24300000000005</v>
          </cell>
          <cell r="L32">
            <v>-194.49400000000003</v>
          </cell>
        </row>
        <row r="33">
          <cell r="C33">
            <v>1505.702</v>
          </cell>
          <cell r="D33">
            <v>514.01499999999999</v>
          </cell>
          <cell r="E33">
            <v>1333.4179999999999</v>
          </cell>
          <cell r="F33">
            <v>1371.3489999999999</v>
          </cell>
          <cell r="G33">
            <v>476.08400000000006</v>
          </cell>
          <cell r="H33">
            <v>775.66399999999999</v>
          </cell>
          <cell r="I33">
            <v>-340.95499999999998</v>
          </cell>
          <cell r="J33">
            <v>635.34299999999996</v>
          </cell>
          <cell r="K33">
            <v>706.452</v>
          </cell>
          <cell r="L33">
            <v>-412.06400000000002</v>
          </cell>
        </row>
        <row r="34">
          <cell r="C34">
            <v>1162.6099999999999</v>
          </cell>
          <cell r="D34">
            <v>239.64599999999999</v>
          </cell>
          <cell r="E34">
            <v>1174.3869999999999</v>
          </cell>
          <cell r="F34">
            <v>1182.607</v>
          </cell>
          <cell r="G34">
            <v>231.42599999999993</v>
          </cell>
          <cell r="H34">
            <v>598.91999999999996</v>
          </cell>
          <cell r="I34">
            <v>30.056999999999999</v>
          </cell>
          <cell r="J34">
            <v>558.79300000000001</v>
          </cell>
          <cell r="K34">
            <v>591.30700000000002</v>
          </cell>
          <cell r="L34">
            <v>-2.4569999999999936</v>
          </cell>
        </row>
        <row r="35">
          <cell r="C35">
            <v>1862.145</v>
          </cell>
          <cell r="D35">
            <v>167.99</v>
          </cell>
          <cell r="E35">
            <v>1633.989</v>
          </cell>
          <cell r="F35">
            <v>1743.9939999999999</v>
          </cell>
          <cell r="G35">
            <v>57.985000000000127</v>
          </cell>
          <cell r="H35">
            <v>959.28700000000003</v>
          </cell>
          <cell r="I35">
            <v>31.1</v>
          </cell>
          <cell r="J35">
            <v>779.46299999999997</v>
          </cell>
          <cell r="K35">
            <v>871.99599999999998</v>
          </cell>
          <cell r="L35">
            <v>-61.432999999999993</v>
          </cell>
        </row>
        <row r="36">
          <cell r="C36">
            <v>1118.953</v>
          </cell>
          <cell r="D36">
            <v>137.233</v>
          </cell>
          <cell r="E36">
            <v>1016.761</v>
          </cell>
          <cell r="F36">
            <v>1082.8530000000001</v>
          </cell>
          <cell r="G36">
            <v>71.140999999999849</v>
          </cell>
          <cell r="H36">
            <v>576.42999999999995</v>
          </cell>
          <cell r="I36">
            <v>0.46300000000000002</v>
          </cell>
          <cell r="J36">
            <v>484.09500000000003</v>
          </cell>
          <cell r="K36">
            <v>541.399</v>
          </cell>
          <cell r="L36">
            <v>-56.840999999999951</v>
          </cell>
        </row>
        <row r="37">
          <cell r="C37">
            <v>693.65</v>
          </cell>
          <cell r="D37">
            <v>4.3209999999999997</v>
          </cell>
          <cell r="E37">
            <v>632.12300000000005</v>
          </cell>
          <cell r="F37">
            <v>585.11199999999997</v>
          </cell>
          <cell r="G37">
            <v>51.332000000000107</v>
          </cell>
          <cell r="H37">
            <v>357.33499999999998</v>
          </cell>
          <cell r="I37">
            <v>-56.381</v>
          </cell>
          <cell r="J37">
            <v>348.09699999999998</v>
          </cell>
          <cell r="K37">
            <v>292.55700000000002</v>
          </cell>
          <cell r="L37">
            <v>-0.84100000000000819</v>
          </cell>
        </row>
        <row r="38">
          <cell r="C38">
            <v>2211.7910000000002</v>
          </cell>
          <cell r="D38">
            <v>66.903000000000006</v>
          </cell>
          <cell r="E38">
            <v>2013.8869999999999</v>
          </cell>
          <cell r="F38">
            <v>2034.3219999999999</v>
          </cell>
          <cell r="G38">
            <v>46.468000000000075</v>
          </cell>
          <cell r="H38">
            <v>1139.4069999999999</v>
          </cell>
          <cell r="I38">
            <v>244.26499999999999</v>
          </cell>
          <cell r="J38">
            <v>959.72500000000002</v>
          </cell>
          <cell r="K38">
            <v>1017.1609999999999</v>
          </cell>
          <cell r="L38">
            <v>186.82900000000006</v>
          </cell>
        </row>
        <row r="39">
          <cell r="C39">
            <v>620.87900000000002</v>
          </cell>
          <cell r="D39">
            <v>-135.22999999999999</v>
          </cell>
          <cell r="E39">
            <v>556.73800000000006</v>
          </cell>
          <cell r="F39">
            <v>576.91999999999996</v>
          </cell>
          <cell r="G39">
            <v>-155.41199999999992</v>
          </cell>
          <cell r="H39">
            <v>319.846</v>
          </cell>
          <cell r="I39">
            <v>-64.52</v>
          </cell>
          <cell r="J39">
            <v>262.524</v>
          </cell>
          <cell r="K39">
            <v>288.44499999999999</v>
          </cell>
          <cell r="L39">
            <v>-90.440999999999974</v>
          </cell>
        </row>
        <row r="40">
          <cell r="C40">
            <v>2464.3090000000002</v>
          </cell>
          <cell r="D40">
            <v>168.542</v>
          </cell>
          <cell r="E40">
            <v>2068.5149999999999</v>
          </cell>
          <cell r="F40">
            <v>2287.9319999999998</v>
          </cell>
          <cell r="G40">
            <v>-50.875</v>
          </cell>
          <cell r="H40">
            <v>1269.492</v>
          </cell>
          <cell r="I40">
            <v>-68.861999999999995</v>
          </cell>
          <cell r="J40">
            <v>989.10699999999997</v>
          </cell>
          <cell r="K40">
            <v>1143.9680000000001</v>
          </cell>
          <cell r="L40">
            <v>-223.72300000000007</v>
          </cell>
        </row>
        <row r="41">
          <cell r="C41">
            <v>2070.1260000000002</v>
          </cell>
          <cell r="D41">
            <v>411.02</v>
          </cell>
          <cell r="E41">
            <v>1972.76</v>
          </cell>
          <cell r="F41">
            <v>1831.078</v>
          </cell>
          <cell r="G41">
            <v>552.70199999999977</v>
          </cell>
          <cell r="H41">
            <v>1066.4290000000001</v>
          </cell>
          <cell r="I41">
            <v>137.49199999999999</v>
          </cell>
          <cell r="J41">
            <v>945.20699999999999</v>
          </cell>
          <cell r="K41">
            <v>921.78099999999995</v>
          </cell>
          <cell r="L41">
            <v>160.91800000000012</v>
          </cell>
        </row>
        <row r="42">
          <cell r="C42">
            <v>702.86099999999999</v>
          </cell>
          <cell r="D42">
            <v>94.57</v>
          </cell>
          <cell r="E42">
            <v>696.49400000000003</v>
          </cell>
          <cell r="F42">
            <v>731.73</v>
          </cell>
          <cell r="G42">
            <v>59.33400000000006</v>
          </cell>
          <cell r="H42">
            <v>362.08</v>
          </cell>
          <cell r="I42">
            <v>20.962</v>
          </cell>
          <cell r="J42">
            <v>330.48899999999998</v>
          </cell>
          <cell r="K42">
            <v>365.86799999999999</v>
          </cell>
          <cell r="L42">
            <v>-14.41700000000003</v>
          </cell>
        </row>
        <row r="43">
          <cell r="C43">
            <v>3381.9639999999999</v>
          </cell>
          <cell r="D43">
            <v>668.97500000000002</v>
          </cell>
          <cell r="E43">
            <v>3079.9740000000002</v>
          </cell>
          <cell r="F43">
            <v>3155.6819999999998</v>
          </cell>
          <cell r="G43">
            <v>593.26700000000028</v>
          </cell>
          <cell r="H43">
            <v>1742.2239999999999</v>
          </cell>
          <cell r="I43">
            <v>-3.2850000000000001</v>
          </cell>
          <cell r="J43">
            <v>1468.441</v>
          </cell>
          <cell r="K43">
            <v>1577.8309999999999</v>
          </cell>
          <cell r="L43">
            <v>-112.67499999999995</v>
          </cell>
        </row>
        <row r="44">
          <cell r="C44">
            <v>799.12400000000002</v>
          </cell>
          <cell r="D44">
            <v>233.62899999999999</v>
          </cell>
          <cell r="E44">
            <v>770.68899999999996</v>
          </cell>
          <cell r="F44">
            <v>769.64400000000001</v>
          </cell>
          <cell r="G44">
            <v>234.67399999999998</v>
          </cell>
          <cell r="H44">
            <v>411.67</v>
          </cell>
          <cell r="I44">
            <v>38.820999999999998</v>
          </cell>
          <cell r="J44">
            <v>367.77100000000002</v>
          </cell>
          <cell r="K44">
            <v>384.822</v>
          </cell>
          <cell r="L44">
            <v>21.769999999999982</v>
          </cell>
        </row>
        <row r="45">
          <cell r="C45">
            <v>874.39</v>
          </cell>
          <cell r="D45">
            <v>94.388999999999996</v>
          </cell>
          <cell r="E45">
            <v>770.85500000000002</v>
          </cell>
          <cell r="F45">
            <v>801.75099999999998</v>
          </cell>
          <cell r="G45">
            <v>63.493000000000052</v>
          </cell>
          <cell r="H45">
            <v>450.44400000000002</v>
          </cell>
          <cell r="I45">
            <v>7.6</v>
          </cell>
          <cell r="J45">
            <v>367.71699999999998</v>
          </cell>
          <cell r="K45">
            <v>400.875</v>
          </cell>
          <cell r="L45">
            <v>-25.557999999999993</v>
          </cell>
        </row>
        <row r="46">
          <cell r="C46">
            <v>818.149</v>
          </cell>
          <cell r="D46">
            <v>101.754</v>
          </cell>
          <cell r="E46">
            <v>797.20299999999997</v>
          </cell>
          <cell r="F46">
            <v>779.63800000000003</v>
          </cell>
          <cell r="G46">
            <v>119.31899999999996</v>
          </cell>
          <cell r="H46">
            <v>421.47</v>
          </cell>
          <cell r="I46">
            <v>34.216000000000001</v>
          </cell>
          <cell r="J46">
            <v>381.49400000000003</v>
          </cell>
          <cell r="K46">
            <v>389.81900000000002</v>
          </cell>
          <cell r="L46">
            <v>25.89100000000002</v>
          </cell>
        </row>
        <row r="47">
          <cell r="C47">
            <v>856.05</v>
          </cell>
          <cell r="D47">
            <v>1958.66</v>
          </cell>
          <cell r="E47">
            <v>783.5</v>
          </cell>
          <cell r="F47">
            <v>823.37900000000002</v>
          </cell>
          <cell r="G47">
            <v>1918.7809999999999</v>
          </cell>
          <cell r="H47">
            <v>440.99599999999998</v>
          </cell>
          <cell r="I47">
            <v>1665.22</v>
          </cell>
          <cell r="J47">
            <v>375</v>
          </cell>
          <cell r="K47">
            <v>411.69499999999999</v>
          </cell>
          <cell r="L47">
            <v>1628.5250000000001</v>
          </cell>
        </row>
        <row r="48">
          <cell r="C48">
            <v>2756.652</v>
          </cell>
          <cell r="D48">
            <v>197.56</v>
          </cell>
          <cell r="E48">
            <v>2470.1759999999999</v>
          </cell>
          <cell r="F48">
            <v>2562.36</v>
          </cell>
          <cell r="G48">
            <v>105.37599999999975</v>
          </cell>
          <cell r="H48">
            <v>1420.0930000000001</v>
          </cell>
          <cell r="I48">
            <v>82.346000000000004</v>
          </cell>
          <cell r="J48">
            <v>1170.3409999999999</v>
          </cell>
          <cell r="K48">
            <v>1281.18</v>
          </cell>
          <cell r="L48">
            <v>-28.493000000000166</v>
          </cell>
        </row>
        <row r="49">
          <cell r="C49">
            <v>995.67700000000002</v>
          </cell>
          <cell r="D49">
            <v>123.084</v>
          </cell>
          <cell r="E49">
            <v>877.01099999999997</v>
          </cell>
          <cell r="F49">
            <v>922.05200000000002</v>
          </cell>
          <cell r="G49">
            <v>78.043000000000006</v>
          </cell>
          <cell r="H49">
            <v>512.92499999999995</v>
          </cell>
          <cell r="I49">
            <v>6.1509999999999998</v>
          </cell>
          <cell r="J49">
            <v>418.69099999999997</v>
          </cell>
          <cell r="K49">
            <v>461.02600000000001</v>
          </cell>
          <cell r="L49">
            <v>-36.184000000000026</v>
          </cell>
        </row>
        <row r="50">
          <cell r="C50">
            <v>1095.837</v>
          </cell>
          <cell r="D50">
            <v>185.965</v>
          </cell>
          <cell r="E50">
            <v>1008.14</v>
          </cell>
          <cell r="F50">
            <v>1069.636</v>
          </cell>
          <cell r="G50">
            <v>124.46900000000005</v>
          </cell>
          <cell r="H50">
            <v>564.52200000000005</v>
          </cell>
          <cell r="I50">
            <v>-82.465000000000003</v>
          </cell>
          <cell r="J50">
            <v>603.02</v>
          </cell>
          <cell r="K50">
            <v>543.81799999999998</v>
          </cell>
          <cell r="L50">
            <v>-23.263000000000034</v>
          </cell>
        </row>
        <row r="51">
          <cell r="C51">
            <v>1006.4690000000001</v>
          </cell>
          <cell r="D51">
            <v>-129.358</v>
          </cell>
          <cell r="E51">
            <v>1226.3</v>
          </cell>
          <cell r="F51">
            <v>958.50599999999997</v>
          </cell>
          <cell r="G51">
            <v>138.43600000000004</v>
          </cell>
          <cell r="H51">
            <v>518.48400000000004</v>
          </cell>
          <cell r="I51">
            <v>248.41399999999999</v>
          </cell>
          <cell r="J51">
            <v>591.04600000000005</v>
          </cell>
          <cell r="K51">
            <v>479.25599999999997</v>
          </cell>
          <cell r="L51">
            <v>360.20400000000006</v>
          </cell>
        </row>
        <row r="52">
          <cell r="C52">
            <v>1180.329</v>
          </cell>
          <cell r="D52">
            <v>61.061999999999998</v>
          </cell>
          <cell r="E52">
            <v>1055.32</v>
          </cell>
          <cell r="F52">
            <v>1185.0550000000001</v>
          </cell>
          <cell r="G52">
            <v>-68.673000000000229</v>
          </cell>
          <cell r="H52">
            <v>608.04899999999998</v>
          </cell>
          <cell r="I52">
            <v>-62.781999999999996</v>
          </cell>
          <cell r="J52">
            <v>610.02499999999998</v>
          </cell>
          <cell r="K52">
            <v>515.61800000000005</v>
          </cell>
          <cell r="L52">
            <v>31.624999999999886</v>
          </cell>
        </row>
        <row r="53">
          <cell r="C53">
            <v>960.726</v>
          </cell>
          <cell r="D53">
            <v>51.6</v>
          </cell>
          <cell r="E53">
            <v>847.77700000000004</v>
          </cell>
          <cell r="F53">
            <v>902.25800000000004</v>
          </cell>
          <cell r="G53">
            <v>-2.8809999999999718</v>
          </cell>
          <cell r="H53">
            <v>494.91899999999998</v>
          </cell>
          <cell r="I53">
            <v>-73.376000000000005</v>
          </cell>
          <cell r="J53">
            <v>408.48099999999999</v>
          </cell>
          <cell r="K53">
            <v>465.017</v>
          </cell>
          <cell r="L53">
            <v>-129.91199999999998</v>
          </cell>
        </row>
        <row r="54">
          <cell r="C54">
            <v>1123.876</v>
          </cell>
          <cell r="D54">
            <v>100.226</v>
          </cell>
          <cell r="E54">
            <v>1148.079</v>
          </cell>
          <cell r="F54">
            <v>1167.1110000000001</v>
          </cell>
          <cell r="G54">
            <v>81.193999999999733</v>
          </cell>
          <cell r="H54">
            <v>578.96699999999998</v>
          </cell>
          <cell r="I54">
            <v>7.9690000000000003</v>
          </cell>
          <cell r="J54">
            <v>523.64700000000005</v>
          </cell>
          <cell r="K54">
            <v>582.54600000000005</v>
          </cell>
          <cell r="L54">
            <v>-50.92999999999995</v>
          </cell>
        </row>
        <row r="55">
          <cell r="C55">
            <v>2295.7779999999998</v>
          </cell>
          <cell r="D55">
            <v>184.95099999999999</v>
          </cell>
          <cell r="E55">
            <v>1877.1220000000001</v>
          </cell>
          <cell r="F55">
            <v>1979.627</v>
          </cell>
          <cell r="G55">
            <v>82.445999999999913</v>
          </cell>
          <cell r="H55">
            <v>1182.674</v>
          </cell>
          <cell r="I55">
            <v>-64.447000000000003</v>
          </cell>
          <cell r="J55">
            <v>897.78200000000004</v>
          </cell>
          <cell r="K55">
            <v>989.82100000000003</v>
          </cell>
          <cell r="L55">
            <v>-156.48599999999999</v>
          </cell>
        </row>
        <row r="56">
          <cell r="C56">
            <v>4147.5709999999999</v>
          </cell>
          <cell r="D56">
            <v>-240.05600000000001</v>
          </cell>
          <cell r="E56">
            <v>3325.9690000000001</v>
          </cell>
          <cell r="F56">
            <v>3106.64</v>
          </cell>
          <cell r="G56">
            <v>-20.726999999999862</v>
          </cell>
          <cell r="H56">
            <v>2136.6280000000002</v>
          </cell>
          <cell r="I56">
            <v>-163.291</v>
          </cell>
          <cell r="J56">
            <v>1599.3389999999999</v>
          </cell>
          <cell r="K56">
            <v>1553.32</v>
          </cell>
          <cell r="L56">
            <v>-117.27199999999993</v>
          </cell>
        </row>
        <row r="57">
          <cell r="C57">
            <v>1112.758</v>
          </cell>
          <cell r="D57">
            <v>245.559</v>
          </cell>
          <cell r="E57">
            <v>1111.6130000000001</v>
          </cell>
          <cell r="F57">
            <v>1020.412</v>
          </cell>
          <cell r="G57">
            <v>336.76</v>
          </cell>
          <cell r="H57">
            <v>573.23900000000003</v>
          </cell>
          <cell r="I57">
            <v>27.276</v>
          </cell>
          <cell r="J57">
            <v>527.13099999999997</v>
          </cell>
          <cell r="K57">
            <v>510.20600000000002</v>
          </cell>
          <cell r="L57">
            <v>44.200999999999908</v>
          </cell>
        </row>
        <row r="58">
          <cell r="C58">
            <v>1510.0709999999999</v>
          </cell>
          <cell r="D58">
            <v>317.90100000000001</v>
          </cell>
          <cell r="E58">
            <v>1372.6859999999999</v>
          </cell>
          <cell r="F58">
            <v>1369.9490000000001</v>
          </cell>
          <cell r="G58">
            <v>320.63799999999992</v>
          </cell>
          <cell r="H58">
            <v>777.91499999999996</v>
          </cell>
          <cell r="I58">
            <v>118.331</v>
          </cell>
          <cell r="J58">
            <v>657.22400000000005</v>
          </cell>
          <cell r="K58">
            <v>684.96799999999996</v>
          </cell>
          <cell r="L58">
            <v>90.587000000000103</v>
          </cell>
        </row>
        <row r="59">
          <cell r="C59">
            <v>696.48599999999999</v>
          </cell>
          <cell r="D59">
            <v>21.361000000000001</v>
          </cell>
          <cell r="E59">
            <v>697.79100000000005</v>
          </cell>
          <cell r="F59">
            <v>702.649</v>
          </cell>
          <cell r="G59">
            <v>16.503000000000043</v>
          </cell>
          <cell r="H59">
            <v>358.79599999999999</v>
          </cell>
          <cell r="I59">
            <v>6.4160000000000004</v>
          </cell>
          <cell r="J59">
            <v>332.88200000000001</v>
          </cell>
          <cell r="K59">
            <v>351.32799999999997</v>
          </cell>
          <cell r="L59">
            <v>-12.029999999999973</v>
          </cell>
        </row>
        <row r="60">
          <cell r="C60">
            <v>1919.0709999999999</v>
          </cell>
          <cell r="D60">
            <v>11.12</v>
          </cell>
          <cell r="E60">
            <v>1560.645</v>
          </cell>
          <cell r="F60">
            <v>1547.98</v>
          </cell>
          <cell r="G60">
            <v>23.784999999999854</v>
          </cell>
          <cell r="H60">
            <v>988.61300000000006</v>
          </cell>
          <cell r="I60">
            <v>-142.815</v>
          </cell>
          <cell r="J60">
            <v>874.67700000000002</v>
          </cell>
          <cell r="K60">
            <v>773.98900000000003</v>
          </cell>
          <cell r="L60">
            <v>-42.126999999999953</v>
          </cell>
        </row>
        <row r="61">
          <cell r="C61">
            <v>1077.335</v>
          </cell>
          <cell r="D61">
            <v>110.04</v>
          </cell>
          <cell r="E61">
            <v>932.60500000000002</v>
          </cell>
          <cell r="F61">
            <v>982.10400000000004</v>
          </cell>
          <cell r="G61">
            <v>60.54099999999994</v>
          </cell>
          <cell r="H61">
            <v>554.99</v>
          </cell>
          <cell r="I61">
            <v>31.456</v>
          </cell>
          <cell r="J61">
            <v>444.08499999999998</v>
          </cell>
          <cell r="K61">
            <v>491.06599999999997</v>
          </cell>
          <cell r="L61">
            <v>-15.524999999999977</v>
          </cell>
        </row>
        <row r="62">
          <cell r="C62">
            <v>1089.2829999999999</v>
          </cell>
          <cell r="D62">
            <v>4.4329999999999998</v>
          </cell>
          <cell r="E62">
            <v>949.35699999999997</v>
          </cell>
          <cell r="F62">
            <v>1010.332</v>
          </cell>
          <cell r="G62">
            <v>-56.54200000000003</v>
          </cell>
          <cell r="H62">
            <v>561.14599999999996</v>
          </cell>
          <cell r="I62">
            <v>27.698</v>
          </cell>
          <cell r="J62">
            <v>501.435</v>
          </cell>
          <cell r="K62">
            <v>596.93499999999995</v>
          </cell>
          <cell r="L62">
            <v>-67.801999999999907</v>
          </cell>
        </row>
        <row r="63">
          <cell r="C63">
            <v>1390.12</v>
          </cell>
          <cell r="D63">
            <v>-329.84699999999998</v>
          </cell>
          <cell r="E63">
            <v>1156.598</v>
          </cell>
          <cell r="F63">
            <v>1179.3409999999999</v>
          </cell>
          <cell r="G63">
            <v>-352.58999999999992</v>
          </cell>
          <cell r="H63">
            <v>716.12300000000005</v>
          </cell>
          <cell r="I63">
            <v>266.42899999999997</v>
          </cell>
          <cell r="J63">
            <v>550.43600000000004</v>
          </cell>
          <cell r="K63">
            <v>589.66999999999996</v>
          </cell>
          <cell r="L63">
            <v>227.19500000000005</v>
          </cell>
        </row>
        <row r="64">
          <cell r="C64">
            <v>1024.7760000000001</v>
          </cell>
          <cell r="D64">
            <v>108.60899999999999</v>
          </cell>
          <cell r="E64">
            <v>832.72199999999998</v>
          </cell>
          <cell r="F64">
            <v>902.76</v>
          </cell>
          <cell r="G64">
            <v>38.571000000000026</v>
          </cell>
          <cell r="H64">
            <v>527.91499999999996</v>
          </cell>
          <cell r="I64">
            <v>-67.343999999999994</v>
          </cell>
          <cell r="J64">
            <v>395.55799999999999</v>
          </cell>
          <cell r="K64">
            <v>451.4</v>
          </cell>
          <cell r="L64">
            <v>-123.18599999999998</v>
          </cell>
        </row>
        <row r="65">
          <cell r="C65">
            <v>2031.4570000000001</v>
          </cell>
          <cell r="D65">
            <v>246.30099999999999</v>
          </cell>
          <cell r="E65">
            <v>1815.51</v>
          </cell>
          <cell r="F65">
            <v>1828.81</v>
          </cell>
          <cell r="G65">
            <v>233.0010000000002</v>
          </cell>
          <cell r="H65">
            <v>1046.508</v>
          </cell>
          <cell r="I65">
            <v>29.35</v>
          </cell>
          <cell r="J65">
            <v>866.47400000000005</v>
          </cell>
          <cell r="K65">
            <v>914.40499999999997</v>
          </cell>
          <cell r="L65">
            <v>-18.580999999999904</v>
          </cell>
        </row>
        <row r="66">
          <cell r="C66">
            <v>1209.9829999999999</v>
          </cell>
          <cell r="D66">
            <v>145.84700000000001</v>
          </cell>
          <cell r="E66">
            <v>1147.8530000000001</v>
          </cell>
          <cell r="F66">
            <v>1127.107</v>
          </cell>
          <cell r="G66">
            <v>166.59300000000007</v>
          </cell>
          <cell r="H66">
            <v>623.32500000000005</v>
          </cell>
          <cell r="I66">
            <v>37.033000000000001</v>
          </cell>
          <cell r="J66">
            <v>548.36900000000003</v>
          </cell>
          <cell r="K66">
            <v>563.553</v>
          </cell>
          <cell r="L66">
            <v>21.849000000000046</v>
          </cell>
        </row>
        <row r="67">
          <cell r="C67">
            <v>990.93399999999997</v>
          </cell>
          <cell r="D67">
            <v>61.308</v>
          </cell>
          <cell r="E67">
            <v>946.62</v>
          </cell>
          <cell r="F67">
            <v>998.74900000000002</v>
          </cell>
          <cell r="G67">
            <v>9.1789999999999736</v>
          </cell>
          <cell r="H67">
            <v>510.48099999999999</v>
          </cell>
          <cell r="I67">
            <v>18.734000000000002</v>
          </cell>
          <cell r="J67">
            <v>449.959</v>
          </cell>
          <cell r="K67">
            <v>493.49599999999998</v>
          </cell>
          <cell r="L67">
            <v>-24.802999999999997</v>
          </cell>
        </row>
        <row r="68">
          <cell r="C68">
            <v>1151.867</v>
          </cell>
          <cell r="D68">
            <v>37.097999999999999</v>
          </cell>
          <cell r="E68">
            <v>1022.433</v>
          </cell>
          <cell r="F68">
            <v>1042.8330000000001</v>
          </cell>
          <cell r="G68">
            <v>16.697999999999865</v>
          </cell>
          <cell r="H68">
            <v>593.38599999999997</v>
          </cell>
          <cell r="I68">
            <v>186.52500000000001</v>
          </cell>
          <cell r="J68">
            <v>488.76100000000002</v>
          </cell>
          <cell r="K68">
            <v>513.64800000000002</v>
          </cell>
          <cell r="L68">
            <v>161.63800000000003</v>
          </cell>
        </row>
        <row r="69">
          <cell r="C69">
            <v>1894.846</v>
          </cell>
          <cell r="D69">
            <v>49.404000000000003</v>
          </cell>
          <cell r="E69">
            <v>1467.866</v>
          </cell>
          <cell r="F69">
            <v>1586.4169999999999</v>
          </cell>
          <cell r="G69">
            <v>-69.146999999999935</v>
          </cell>
          <cell r="H69">
            <v>976.13300000000004</v>
          </cell>
          <cell r="I69">
            <v>-2.2410000000000001</v>
          </cell>
          <cell r="J69">
            <v>700.875</v>
          </cell>
          <cell r="K69">
            <v>781.37</v>
          </cell>
          <cell r="L69">
            <v>-82.73599999999999</v>
          </cell>
        </row>
        <row r="70">
          <cell r="C70">
            <v>1670.0909999999999</v>
          </cell>
          <cell r="D70">
            <v>-27.564</v>
          </cell>
          <cell r="E70">
            <v>1406.5530000000001</v>
          </cell>
          <cell r="F70">
            <v>1409.7070000000001</v>
          </cell>
          <cell r="G70">
            <v>-30.718000000000075</v>
          </cell>
          <cell r="H70">
            <v>860.35</v>
          </cell>
          <cell r="I70">
            <v>-55.223999999999997</v>
          </cell>
          <cell r="J70">
            <v>664.33199999999999</v>
          </cell>
          <cell r="K70">
            <v>704.85900000000004</v>
          </cell>
          <cell r="L70">
            <v>-95.75100000000009</v>
          </cell>
        </row>
        <row r="71">
          <cell r="C71">
            <v>1196.518</v>
          </cell>
          <cell r="D71">
            <v>-150.62799999999999</v>
          </cell>
          <cell r="E71">
            <v>1388.357</v>
          </cell>
          <cell r="F71">
            <v>1076.7239999999999</v>
          </cell>
          <cell r="G71">
            <v>161.00500000000011</v>
          </cell>
          <cell r="H71">
            <v>616.38800000000003</v>
          </cell>
          <cell r="I71">
            <v>-62.966999999999999</v>
          </cell>
          <cell r="J71">
            <v>661.53</v>
          </cell>
          <cell r="K71">
            <v>538.36300000000006</v>
          </cell>
          <cell r="L71">
            <v>60.199999999999932</v>
          </cell>
        </row>
        <row r="72">
          <cell r="C72">
            <v>1447.308</v>
          </cell>
          <cell r="D72">
            <v>26.931000000000001</v>
          </cell>
          <cell r="E72">
            <v>1245.3610000000001</v>
          </cell>
          <cell r="F72">
            <v>1302.106</v>
          </cell>
          <cell r="G72">
            <v>-29.813999999999851</v>
          </cell>
          <cell r="H72">
            <v>745.58299999999997</v>
          </cell>
          <cell r="I72">
            <v>40.997999999999998</v>
          </cell>
          <cell r="J72">
            <v>591.12800000000004</v>
          </cell>
          <cell r="K72">
            <v>651.05399999999997</v>
          </cell>
          <cell r="L72">
            <v>-18.927999999999884</v>
          </cell>
        </row>
        <row r="73">
          <cell r="C73">
            <v>1053.924</v>
          </cell>
          <cell r="D73">
            <v>69.445999999999998</v>
          </cell>
          <cell r="E73">
            <v>899.59400000000005</v>
          </cell>
          <cell r="F73">
            <v>935.08500000000004</v>
          </cell>
          <cell r="G73">
            <v>33.955000000000041</v>
          </cell>
          <cell r="H73">
            <v>542.93100000000004</v>
          </cell>
          <cell r="I73">
            <v>-29.802</v>
          </cell>
          <cell r="J73">
            <v>429.53399999999999</v>
          </cell>
          <cell r="K73">
            <v>467.54300000000001</v>
          </cell>
          <cell r="L73">
            <v>-67.811000000000035</v>
          </cell>
        </row>
        <row r="74">
          <cell r="C74">
            <v>2403.616</v>
          </cell>
          <cell r="D74">
            <v>-276.02</v>
          </cell>
          <cell r="E74">
            <v>2115.9499999999998</v>
          </cell>
          <cell r="F74">
            <v>2170.6579999999999</v>
          </cell>
          <cell r="G74">
            <v>-330.72800000000007</v>
          </cell>
          <cell r="H74">
            <v>1238.2260000000001</v>
          </cell>
          <cell r="I74">
            <v>547.38699999999994</v>
          </cell>
          <cell r="J74">
            <v>1012.034</v>
          </cell>
          <cell r="K74">
            <v>1037.319</v>
          </cell>
          <cell r="L74">
            <v>522.10199999999986</v>
          </cell>
        </row>
        <row r="75">
          <cell r="C75">
            <v>763.39</v>
          </cell>
          <cell r="D75">
            <v>774.20799999999997</v>
          </cell>
          <cell r="E75">
            <v>679.69</v>
          </cell>
          <cell r="F75">
            <v>718.17200000000003</v>
          </cell>
          <cell r="G75">
            <v>735.72600000000011</v>
          </cell>
          <cell r="H75">
            <v>393.262</v>
          </cell>
          <cell r="I75">
            <v>344.291</v>
          </cell>
          <cell r="J75">
            <v>324.923</v>
          </cell>
          <cell r="K75">
            <v>359.09</v>
          </cell>
          <cell r="L75">
            <v>310.12399999999997</v>
          </cell>
        </row>
        <row r="76">
          <cell r="C76">
            <v>2116.9780000000001</v>
          </cell>
          <cell r="D76">
            <v>-496.05700000000002</v>
          </cell>
          <cell r="E76">
            <v>2600.8809999999999</v>
          </cell>
          <cell r="F76">
            <v>1947.32</v>
          </cell>
          <cell r="G76">
            <v>157.50399999999968</v>
          </cell>
          <cell r="H76">
            <v>1090.5640000000001</v>
          </cell>
          <cell r="I76">
            <v>-351.95100000000002</v>
          </cell>
          <cell r="J76">
            <v>1313.9839999999999</v>
          </cell>
          <cell r="K76">
            <v>973.66300000000001</v>
          </cell>
          <cell r="L76">
            <v>-11.630000000000109</v>
          </cell>
        </row>
        <row r="77">
          <cell r="C77">
            <v>3449.9920000000002</v>
          </cell>
          <cell r="D77">
            <v>446.14</v>
          </cell>
          <cell r="E77">
            <v>3184.636</v>
          </cell>
          <cell r="F77">
            <v>3389.9520000000002</v>
          </cell>
          <cell r="G77">
            <v>240.82399999999961</v>
          </cell>
          <cell r="H77">
            <v>1777.269</v>
          </cell>
          <cell r="I77">
            <v>313.79000000000002</v>
          </cell>
          <cell r="J77">
            <v>1516.4970000000001</v>
          </cell>
          <cell r="K77">
            <v>1694.9760000000001</v>
          </cell>
          <cell r="L77">
            <v>135.31099999999992</v>
          </cell>
        </row>
        <row r="78">
          <cell r="C78">
            <v>1668.722</v>
          </cell>
          <cell r="D78">
            <v>244.339</v>
          </cell>
          <cell r="E78">
            <v>1601.933</v>
          </cell>
          <cell r="F78">
            <v>1598.079</v>
          </cell>
          <cell r="G78">
            <v>248.19299999999998</v>
          </cell>
          <cell r="H78">
            <v>859.64400000000001</v>
          </cell>
          <cell r="I78">
            <v>38.082000000000001</v>
          </cell>
          <cell r="J78">
            <v>760.899</v>
          </cell>
          <cell r="K78">
            <v>799.03899999999999</v>
          </cell>
          <cell r="L78">
            <v>-5.7999999999992724E-2</v>
          </cell>
        </row>
        <row r="79">
          <cell r="C79">
            <v>1674.085</v>
          </cell>
          <cell r="D79">
            <v>119.94499999999999</v>
          </cell>
          <cell r="E79">
            <v>1615.6590000000001</v>
          </cell>
          <cell r="F79">
            <v>1674.896</v>
          </cell>
          <cell r="G79">
            <v>60.708000000000084</v>
          </cell>
          <cell r="H79">
            <v>862.40700000000004</v>
          </cell>
          <cell r="I79">
            <v>-8.2720000000000002</v>
          </cell>
          <cell r="J79">
            <v>764.81799999999998</v>
          </cell>
          <cell r="K79">
            <v>832.07</v>
          </cell>
          <cell r="L79">
            <v>-75.524000000000115</v>
          </cell>
        </row>
        <row r="80">
          <cell r="C80">
            <v>1798.7629999999999</v>
          </cell>
          <cell r="D80">
            <v>82.671999999999997</v>
          </cell>
          <cell r="E80">
            <v>1696.163</v>
          </cell>
          <cell r="F80">
            <v>1707.65</v>
          </cell>
          <cell r="G80">
            <v>71.184999999999945</v>
          </cell>
          <cell r="H80">
            <v>926.63499999999999</v>
          </cell>
          <cell r="I80">
            <v>72.971999999999994</v>
          </cell>
          <cell r="J80">
            <v>806.63599999999997</v>
          </cell>
          <cell r="K80">
            <v>853.83</v>
          </cell>
          <cell r="L80">
            <v>25.777999999999906</v>
          </cell>
        </row>
        <row r="81">
          <cell r="C81">
            <v>2099.0459999999998</v>
          </cell>
          <cell r="D81">
            <v>17.260000000000002</v>
          </cell>
          <cell r="E81">
            <v>1879.0229999999999</v>
          </cell>
          <cell r="F81">
            <v>1894.38</v>
          </cell>
          <cell r="G81">
            <v>1.9029999999997926</v>
          </cell>
          <cell r="H81">
            <v>1081.326</v>
          </cell>
          <cell r="I81">
            <v>-143.22</v>
          </cell>
          <cell r="J81">
            <v>892.553</v>
          </cell>
          <cell r="K81">
            <v>1010.61</v>
          </cell>
          <cell r="L81">
            <v>-261.27700000000004</v>
          </cell>
        </row>
        <row r="82">
          <cell r="C82">
            <v>1528.59</v>
          </cell>
          <cell r="D82">
            <v>101.547</v>
          </cell>
          <cell r="E82">
            <v>1297.7919999999999</v>
          </cell>
          <cell r="F82">
            <v>1170.2370000000001</v>
          </cell>
          <cell r="G82">
            <v>229.10199999999986</v>
          </cell>
          <cell r="H82">
            <v>787.45500000000004</v>
          </cell>
          <cell r="I82">
            <v>0.72299999999999998</v>
          </cell>
          <cell r="J82">
            <v>620.00900000000001</v>
          </cell>
          <cell r="K82">
            <v>585.11900000000003</v>
          </cell>
          <cell r="L82">
            <v>35.612999999999943</v>
          </cell>
        </row>
        <row r="83">
          <cell r="C83">
            <v>465.30799999999999</v>
          </cell>
          <cell r="D83">
            <v>-48.3</v>
          </cell>
          <cell r="E83">
            <v>382.86</v>
          </cell>
          <cell r="F83">
            <v>415.34800000000001</v>
          </cell>
          <cell r="G83">
            <v>-80.788000000000011</v>
          </cell>
          <cell r="H83">
            <v>239.70400000000001</v>
          </cell>
          <cell r="I83">
            <v>-22.722999999999999</v>
          </cell>
          <cell r="J83">
            <v>181.41200000000001</v>
          </cell>
          <cell r="K83">
            <v>207.67400000000001</v>
          </cell>
          <cell r="L83">
            <v>-48.984999999999985</v>
          </cell>
        </row>
        <row r="84">
          <cell r="C84">
            <v>618.53</v>
          </cell>
          <cell r="D84">
            <v>50.761000000000003</v>
          </cell>
          <cell r="E84">
            <v>571.22299999999996</v>
          </cell>
          <cell r="F84">
            <v>597.71299999999997</v>
          </cell>
          <cell r="G84">
            <v>24.270999999999958</v>
          </cell>
          <cell r="H84">
            <v>318.637</v>
          </cell>
          <cell r="I84">
            <v>7.133</v>
          </cell>
          <cell r="J84">
            <v>270.90100000000001</v>
          </cell>
          <cell r="K84">
            <v>298.85599999999999</v>
          </cell>
          <cell r="L84">
            <v>-20.822000000000003</v>
          </cell>
        </row>
      </sheetData>
      <sheetData sheetId="15">
        <row r="9">
          <cell r="C9">
            <v>76109.683000000005</v>
          </cell>
          <cell r="D9">
            <v>8181.1500000000015</v>
          </cell>
          <cell r="E9">
            <v>69618.204999999987</v>
          </cell>
          <cell r="F9">
            <v>66576.284700000004</v>
          </cell>
          <cell r="H9">
            <v>39208.012999999992</v>
          </cell>
          <cell r="I9">
            <v>4929.5310000000009</v>
          </cell>
          <cell r="J9">
            <v>35284.396000000015</v>
          </cell>
          <cell r="K9">
            <v>33480.03330000001</v>
          </cell>
        </row>
        <row r="10">
          <cell r="C10">
            <v>846.02499999999998</v>
          </cell>
          <cell r="D10">
            <v>282.077</v>
          </cell>
          <cell r="E10">
            <v>776.41600000000005</v>
          </cell>
          <cell r="F10">
            <v>815.41600000000005</v>
          </cell>
          <cell r="G10">
            <v>243.07699999999988</v>
          </cell>
          <cell r="H10">
            <v>435.83100000000002</v>
          </cell>
          <cell r="I10">
            <v>125.77</v>
          </cell>
          <cell r="J10">
            <v>395.91699999999997</v>
          </cell>
          <cell r="K10">
            <v>407.709</v>
          </cell>
          <cell r="L10">
            <v>113.97800000000001</v>
          </cell>
        </row>
        <row r="11">
          <cell r="C11">
            <v>1452.5540000000001</v>
          </cell>
          <cell r="D11">
            <v>380.42200000000003</v>
          </cell>
          <cell r="E11">
            <v>971.33100000000002</v>
          </cell>
          <cell r="F11">
            <v>882.01700000000005</v>
          </cell>
          <cell r="G11">
            <v>469.7360000000001</v>
          </cell>
          <cell r="H11">
            <v>748.28599999999994</v>
          </cell>
          <cell r="I11">
            <v>176.10400000000001</v>
          </cell>
          <cell r="J11">
            <v>495.726</v>
          </cell>
          <cell r="K11">
            <v>441.01</v>
          </cell>
          <cell r="L11">
            <v>230.82000000000005</v>
          </cell>
        </row>
        <row r="12">
          <cell r="C12">
            <v>2305.02</v>
          </cell>
          <cell r="D12">
            <v>-875.53</v>
          </cell>
          <cell r="E12">
            <v>1320.431</v>
          </cell>
          <cell r="F12">
            <v>1921.191</v>
          </cell>
          <cell r="G12">
            <v>-1476.29</v>
          </cell>
          <cell r="H12">
            <v>1187.4349999999999</v>
          </cell>
          <cell r="I12">
            <v>108.161</v>
          </cell>
          <cell r="J12">
            <v>669.30899999999997</v>
          </cell>
          <cell r="K12">
            <v>960.59400000000005</v>
          </cell>
          <cell r="L12">
            <v>-183.12400000000002</v>
          </cell>
        </row>
        <row r="13">
          <cell r="C13">
            <v>956.72900000000004</v>
          </cell>
          <cell r="D13">
            <v>765.13199999999995</v>
          </cell>
          <cell r="E13">
            <v>887.05</v>
          </cell>
          <cell r="F13">
            <v>918.94600000000003</v>
          </cell>
          <cell r="G13">
            <v>733.23599999999976</v>
          </cell>
          <cell r="H13">
            <v>492.86099999999999</v>
          </cell>
          <cell r="I13">
            <v>224.184</v>
          </cell>
          <cell r="J13">
            <v>452.05099999999999</v>
          </cell>
          <cell r="K13">
            <v>459.47199999999998</v>
          </cell>
          <cell r="L13">
            <v>216.76300000000003</v>
          </cell>
        </row>
        <row r="14">
          <cell r="C14">
            <v>625.01300000000003</v>
          </cell>
          <cell r="D14">
            <v>125.911</v>
          </cell>
          <cell r="E14">
            <v>584.29300000000001</v>
          </cell>
          <cell r="F14">
            <v>613.18100000000004</v>
          </cell>
          <cell r="G14">
            <v>97.022999999999911</v>
          </cell>
          <cell r="H14">
            <v>321.97699999999998</v>
          </cell>
          <cell r="I14">
            <v>61.792000000000002</v>
          </cell>
          <cell r="J14">
            <v>298.09899999999999</v>
          </cell>
          <cell r="K14">
            <v>306.59199999999998</v>
          </cell>
          <cell r="L14">
            <v>53.298999999999978</v>
          </cell>
        </row>
        <row r="15">
          <cell r="C15">
            <v>1936.9939999999999</v>
          </cell>
          <cell r="D15">
            <v>239.06</v>
          </cell>
          <cell r="E15">
            <v>1525.28</v>
          </cell>
          <cell r="F15">
            <v>1365.2349999999999</v>
          </cell>
          <cell r="G15">
            <v>399.10500000000002</v>
          </cell>
          <cell r="H15">
            <v>997.846</v>
          </cell>
          <cell r="I15">
            <v>286.68</v>
          </cell>
          <cell r="J15">
            <v>777.49599999999998</v>
          </cell>
          <cell r="K15">
            <v>838.02200000000005</v>
          </cell>
          <cell r="L15">
            <v>226.15399999999988</v>
          </cell>
        </row>
        <row r="16">
          <cell r="C16">
            <v>892.06899999999996</v>
          </cell>
          <cell r="D16">
            <v>334.63499999999999</v>
          </cell>
          <cell r="E16">
            <v>1041.259</v>
          </cell>
          <cell r="F16">
            <v>930.13</v>
          </cell>
          <cell r="G16">
            <v>445.76400000000001</v>
          </cell>
          <cell r="H16">
            <v>459.55099999999999</v>
          </cell>
          <cell r="I16">
            <v>76.155000000000001</v>
          </cell>
          <cell r="J16">
            <v>530.15599999999995</v>
          </cell>
          <cell r="K16">
            <v>465.07</v>
          </cell>
          <cell r="L16">
            <v>141.24099999999993</v>
          </cell>
        </row>
        <row r="17">
          <cell r="C17">
            <v>456.63400000000001</v>
          </cell>
          <cell r="D17">
            <v>-1.228</v>
          </cell>
          <cell r="E17">
            <v>442.72500000000002</v>
          </cell>
          <cell r="F17">
            <v>434.95</v>
          </cell>
          <cell r="G17">
            <v>6.5470000000000255</v>
          </cell>
          <cell r="H17">
            <v>235.23599999999999</v>
          </cell>
          <cell r="I17">
            <v>-3.5179999999999998</v>
          </cell>
          <cell r="J17">
            <v>225.34899999999999</v>
          </cell>
          <cell r="K17">
            <v>217.46</v>
          </cell>
          <cell r="L17">
            <v>4.3709999999999809</v>
          </cell>
        </row>
        <row r="18">
          <cell r="C18">
            <v>1421.528</v>
          </cell>
          <cell r="D18">
            <v>-1.23</v>
          </cell>
          <cell r="E18">
            <v>1127.952</v>
          </cell>
          <cell r="F18">
            <v>1292.376</v>
          </cell>
          <cell r="G18">
            <v>-165.654</v>
          </cell>
          <cell r="H18">
            <v>732.30200000000002</v>
          </cell>
          <cell r="I18">
            <v>69.858999999999995</v>
          </cell>
          <cell r="J18">
            <v>574.803</v>
          </cell>
          <cell r="K18">
            <v>645.66999999999996</v>
          </cell>
          <cell r="L18">
            <v>-1.0079999999999245</v>
          </cell>
        </row>
        <row r="19">
          <cell r="C19">
            <v>1526.4079999999999</v>
          </cell>
          <cell r="D19">
            <v>45.067</v>
          </cell>
          <cell r="E19">
            <v>1220.761</v>
          </cell>
          <cell r="F19">
            <v>1213.383</v>
          </cell>
          <cell r="G19">
            <v>52.444999999999936</v>
          </cell>
          <cell r="H19">
            <v>786.33199999999999</v>
          </cell>
          <cell r="I19">
            <v>-2.59</v>
          </cell>
          <cell r="J19">
            <v>622.20899999999995</v>
          </cell>
          <cell r="K19">
            <v>606.74199999999996</v>
          </cell>
          <cell r="L19">
            <v>12.876999999999953</v>
          </cell>
        </row>
        <row r="20">
          <cell r="C20">
            <v>750.04399999999998</v>
          </cell>
          <cell r="D20">
            <v>69.998000000000005</v>
          </cell>
          <cell r="E20">
            <v>676.7</v>
          </cell>
          <cell r="F20">
            <v>712.95299999999997</v>
          </cell>
          <cell r="G20">
            <v>33.745000000000118</v>
          </cell>
          <cell r="H20">
            <v>386.38600000000002</v>
          </cell>
          <cell r="I20">
            <v>-21.722000000000001</v>
          </cell>
          <cell r="J20">
            <v>344.661</v>
          </cell>
          <cell r="K20">
            <v>354.375</v>
          </cell>
          <cell r="L20">
            <v>-31.435999999999979</v>
          </cell>
        </row>
        <row r="21">
          <cell r="C21">
            <v>983.37400000000002</v>
          </cell>
          <cell r="D21">
            <v>249.93600000000001</v>
          </cell>
          <cell r="E21">
            <v>956.947</v>
          </cell>
          <cell r="F21">
            <v>972.25599999999997</v>
          </cell>
          <cell r="G21">
            <v>234.62700000000007</v>
          </cell>
          <cell r="H21">
            <v>506.58600000000001</v>
          </cell>
          <cell r="I21">
            <v>176.518</v>
          </cell>
          <cell r="J21">
            <v>487.87299999999999</v>
          </cell>
          <cell r="K21">
            <v>486.12799999999999</v>
          </cell>
          <cell r="L21">
            <v>178.26299999999998</v>
          </cell>
        </row>
        <row r="22">
          <cell r="C22">
            <v>1271.8989999999999</v>
          </cell>
          <cell r="D22">
            <v>289.37599999999998</v>
          </cell>
          <cell r="E22">
            <v>1178.1679999999999</v>
          </cell>
          <cell r="F22">
            <v>1133.8420000000001</v>
          </cell>
          <cell r="G22">
            <v>333.70199999999977</v>
          </cell>
          <cell r="H22">
            <v>655.221</v>
          </cell>
          <cell r="I22">
            <v>126.248</v>
          </cell>
          <cell r="J22">
            <v>610.00900000000001</v>
          </cell>
          <cell r="K22">
            <v>567.69100000000003</v>
          </cell>
          <cell r="L22">
            <v>168.56600000000003</v>
          </cell>
        </row>
        <row r="23">
          <cell r="C23">
            <v>1403.259</v>
          </cell>
          <cell r="D23">
            <v>33.576000000000001</v>
          </cell>
          <cell r="E23">
            <v>1459.8209999999999</v>
          </cell>
          <cell r="F23">
            <v>1197.4997000000001</v>
          </cell>
          <cell r="G23">
            <v>295.89729999999986</v>
          </cell>
          <cell r="H23">
            <v>722.89099999999996</v>
          </cell>
          <cell r="I23">
            <v>-4.1379999999999999</v>
          </cell>
          <cell r="J23">
            <v>632.34699999999998</v>
          </cell>
          <cell r="K23">
            <v>598.75130000000001</v>
          </cell>
          <cell r="L23">
            <v>29.457699999999932</v>
          </cell>
        </row>
        <row r="24">
          <cell r="C24">
            <v>1099.5530000000001</v>
          </cell>
          <cell r="D24">
            <v>221.38499999999999</v>
          </cell>
          <cell r="E24">
            <v>986.79499999999996</v>
          </cell>
          <cell r="F24">
            <v>938.39200000000005</v>
          </cell>
          <cell r="G24">
            <v>269.78799999999978</v>
          </cell>
          <cell r="H24">
            <v>566.43700000000001</v>
          </cell>
          <cell r="I24">
            <v>12.188000000000001</v>
          </cell>
          <cell r="J24">
            <v>502.77800000000002</v>
          </cell>
          <cell r="K24">
            <v>463.65899999999999</v>
          </cell>
          <cell r="L24">
            <v>51.307000000000016</v>
          </cell>
        </row>
        <row r="25">
          <cell r="C25">
            <v>573.29600000000005</v>
          </cell>
          <cell r="D25">
            <v>117.837</v>
          </cell>
          <cell r="E25">
            <v>583.93299999999999</v>
          </cell>
          <cell r="F25">
            <v>557.43700000000001</v>
          </cell>
          <cell r="G25">
            <v>144.33299999999997</v>
          </cell>
          <cell r="H25">
            <v>295.334</v>
          </cell>
          <cell r="I25">
            <v>112.789</v>
          </cell>
          <cell r="J25">
            <v>297.755</v>
          </cell>
          <cell r="K25">
            <v>278.67899999999997</v>
          </cell>
          <cell r="L25">
            <v>131.86500000000001</v>
          </cell>
        </row>
        <row r="26">
          <cell r="C26">
            <v>1598.1310000000001</v>
          </cell>
          <cell r="D26">
            <v>106.236</v>
          </cell>
          <cell r="E26">
            <v>1415.181</v>
          </cell>
          <cell r="F26">
            <v>1393.8340000000001</v>
          </cell>
          <cell r="G26">
            <v>127.58300000000008</v>
          </cell>
          <cell r="H26">
            <v>823.279</v>
          </cell>
          <cell r="I26">
            <v>45.548000000000002</v>
          </cell>
          <cell r="J26">
            <v>729.81100000000004</v>
          </cell>
          <cell r="K26">
            <v>696.91700000000003</v>
          </cell>
          <cell r="L26">
            <v>78.442000000000007</v>
          </cell>
        </row>
        <row r="27">
          <cell r="C27">
            <v>690.23500000000001</v>
          </cell>
          <cell r="D27">
            <v>294.57100000000003</v>
          </cell>
          <cell r="E27">
            <v>674.21600000000001</v>
          </cell>
          <cell r="F27">
            <v>736.28800000000001</v>
          </cell>
          <cell r="G27">
            <v>232.49900000000002</v>
          </cell>
          <cell r="H27">
            <v>355.57499999999999</v>
          </cell>
          <cell r="I27">
            <v>158.584</v>
          </cell>
          <cell r="J27">
            <v>342.99099999999999</v>
          </cell>
          <cell r="K27">
            <v>368.14499999999998</v>
          </cell>
          <cell r="L27">
            <v>133.43</v>
          </cell>
        </row>
        <row r="28">
          <cell r="C28">
            <v>1084.73</v>
          </cell>
          <cell r="D28">
            <v>116.509</v>
          </cell>
          <cell r="E28">
            <v>934.904</v>
          </cell>
          <cell r="F28">
            <v>1000.07</v>
          </cell>
          <cell r="G28">
            <v>51.342999999999961</v>
          </cell>
          <cell r="H28">
            <v>558.79999999999995</v>
          </cell>
          <cell r="I28">
            <v>49.984000000000002</v>
          </cell>
          <cell r="J28">
            <v>476.32799999999997</v>
          </cell>
          <cell r="K28">
            <v>500.03500000000003</v>
          </cell>
          <cell r="L28">
            <v>26.276999999999987</v>
          </cell>
        </row>
        <row r="29">
          <cell r="C29">
            <v>648.37099999999998</v>
          </cell>
          <cell r="D29">
            <v>123.67</v>
          </cell>
          <cell r="E29">
            <v>639.22400000000005</v>
          </cell>
          <cell r="F29">
            <v>623.88099999999997</v>
          </cell>
          <cell r="G29">
            <v>139.01300000000003</v>
          </cell>
          <cell r="H29">
            <v>334.00900000000001</v>
          </cell>
          <cell r="I29">
            <v>77.188000000000002</v>
          </cell>
          <cell r="J29">
            <v>325.72000000000003</v>
          </cell>
          <cell r="K29">
            <v>311.94</v>
          </cell>
          <cell r="L29">
            <v>90.968000000000018</v>
          </cell>
        </row>
        <row r="30">
          <cell r="C30">
            <v>603.81399999999996</v>
          </cell>
          <cell r="D30">
            <v>95.817999999999998</v>
          </cell>
          <cell r="E30">
            <v>572.41700000000003</v>
          </cell>
          <cell r="F30">
            <v>585.16499999999996</v>
          </cell>
          <cell r="G30">
            <v>83.07000000000005</v>
          </cell>
          <cell r="H30">
            <v>311.05599999999998</v>
          </cell>
          <cell r="I30">
            <v>48.36</v>
          </cell>
          <cell r="J30">
            <v>291.51100000000002</v>
          </cell>
          <cell r="K30">
            <v>292.58199999999999</v>
          </cell>
          <cell r="L30">
            <v>47.289000000000044</v>
          </cell>
        </row>
        <row r="31">
          <cell r="C31">
            <v>1287.9110000000001</v>
          </cell>
          <cell r="D31">
            <v>72.081999999999994</v>
          </cell>
          <cell r="E31">
            <v>1094.0150000000001</v>
          </cell>
          <cell r="F31">
            <v>1106.4590000000001</v>
          </cell>
          <cell r="G31">
            <v>59.638000000000147</v>
          </cell>
          <cell r="H31">
            <v>663.46900000000005</v>
          </cell>
          <cell r="I31">
            <v>60.774000000000001</v>
          </cell>
          <cell r="J31">
            <v>557.97400000000005</v>
          </cell>
          <cell r="K31">
            <v>553.23099999999999</v>
          </cell>
          <cell r="L31">
            <v>65.517000000000053</v>
          </cell>
        </row>
        <row r="32">
          <cell r="C32">
            <v>767.31600000000003</v>
          </cell>
          <cell r="D32">
            <v>149.79300000000001</v>
          </cell>
          <cell r="E32">
            <v>668.82299999999998</v>
          </cell>
          <cell r="F32">
            <v>630.42200000000003</v>
          </cell>
          <cell r="G32">
            <v>188.19399999999996</v>
          </cell>
          <cell r="H32">
            <v>395.28399999999999</v>
          </cell>
          <cell r="I32">
            <v>62.515000000000001</v>
          </cell>
          <cell r="J32">
            <v>340.84100000000001</v>
          </cell>
          <cell r="K32">
            <v>315.21100000000001</v>
          </cell>
          <cell r="L32">
            <v>88.144999999999982</v>
          </cell>
        </row>
        <row r="33">
          <cell r="C33">
            <v>1110.925</v>
          </cell>
          <cell r="D33">
            <v>204.06399999999999</v>
          </cell>
          <cell r="E33">
            <v>929.97199999999998</v>
          </cell>
          <cell r="F33">
            <v>942.22400000000005</v>
          </cell>
          <cell r="G33">
            <v>191.81200000000001</v>
          </cell>
          <cell r="H33">
            <v>572.29499999999996</v>
          </cell>
          <cell r="I33">
            <v>-33.920999999999999</v>
          </cell>
          <cell r="J33">
            <v>474.00900000000001</v>
          </cell>
          <cell r="K33">
            <v>485.38799999999998</v>
          </cell>
          <cell r="L33">
            <v>-45.299999999999955</v>
          </cell>
        </row>
        <row r="34">
          <cell r="C34">
            <v>913.49300000000005</v>
          </cell>
          <cell r="D34">
            <v>144.143</v>
          </cell>
          <cell r="E34">
            <v>778.20600000000002</v>
          </cell>
          <cell r="F34">
            <v>700.01</v>
          </cell>
          <cell r="G34">
            <v>222.33900000000006</v>
          </cell>
          <cell r="H34">
            <v>470.58699999999999</v>
          </cell>
          <cell r="I34">
            <v>65.938000000000002</v>
          </cell>
          <cell r="J34">
            <v>396.65100000000001</v>
          </cell>
          <cell r="K34">
            <v>350.00200000000001</v>
          </cell>
          <cell r="L34">
            <v>112.58699999999999</v>
          </cell>
        </row>
        <row r="35">
          <cell r="C35">
            <v>1119.6769999999999</v>
          </cell>
          <cell r="D35">
            <v>192.76599999999999</v>
          </cell>
          <cell r="E35">
            <v>983.86800000000005</v>
          </cell>
          <cell r="F35">
            <v>1023.58</v>
          </cell>
          <cell r="G35">
            <v>153.05399999999997</v>
          </cell>
          <cell r="H35">
            <v>576.803</v>
          </cell>
          <cell r="I35">
            <v>69.221000000000004</v>
          </cell>
          <cell r="J35">
            <v>501.67399999999998</v>
          </cell>
          <cell r="K35">
            <v>511.78100000000001</v>
          </cell>
          <cell r="L35">
            <v>59.113999999999976</v>
          </cell>
        </row>
        <row r="36">
          <cell r="C36">
            <v>612.20299999999997</v>
          </cell>
          <cell r="D36">
            <v>-6</v>
          </cell>
          <cell r="E36">
            <v>545.76499999999999</v>
          </cell>
          <cell r="F36">
            <v>594.72500000000002</v>
          </cell>
          <cell r="G36">
            <v>-54.960000000000036</v>
          </cell>
          <cell r="H36">
            <v>315.37700000000001</v>
          </cell>
          <cell r="I36">
            <v>40.369999999999997</v>
          </cell>
          <cell r="J36">
            <v>278.00299999999999</v>
          </cell>
          <cell r="K36">
            <v>297.35300000000001</v>
          </cell>
          <cell r="L36">
            <v>21.019999999999982</v>
          </cell>
        </row>
        <row r="37">
          <cell r="C37">
            <v>503.85700000000003</v>
          </cell>
          <cell r="D37">
            <v>-61.44</v>
          </cell>
          <cell r="E37">
            <v>450.23099999999999</v>
          </cell>
          <cell r="F37">
            <v>389.18099999999998</v>
          </cell>
          <cell r="G37">
            <v>-0.38999999999998636</v>
          </cell>
          <cell r="H37">
            <v>259.56299999999999</v>
          </cell>
          <cell r="I37">
            <v>-22.219000000000001</v>
          </cell>
          <cell r="J37">
            <v>240.04900000000001</v>
          </cell>
          <cell r="K37">
            <v>194.59100000000001</v>
          </cell>
          <cell r="L37">
            <v>23.239000000000004</v>
          </cell>
        </row>
        <row r="38">
          <cell r="C38">
            <v>1194.818</v>
          </cell>
          <cell r="D38">
            <v>288.13799999999998</v>
          </cell>
          <cell r="E38">
            <v>1116.779</v>
          </cell>
          <cell r="F38">
            <v>1104.1279999999999</v>
          </cell>
          <cell r="G38">
            <v>300.78899999999999</v>
          </cell>
          <cell r="H38">
            <v>615.51199999999994</v>
          </cell>
          <cell r="I38">
            <v>28.045000000000002</v>
          </cell>
          <cell r="J38">
            <v>569.14200000000005</v>
          </cell>
          <cell r="K38">
            <v>552.06299999999999</v>
          </cell>
          <cell r="L38">
            <v>45.124000000000024</v>
          </cell>
        </row>
        <row r="39">
          <cell r="C39">
            <v>594.62</v>
          </cell>
          <cell r="D39">
            <v>-100.21</v>
          </cell>
          <cell r="E39">
            <v>450.39499999999998</v>
          </cell>
          <cell r="F39">
            <v>365.8</v>
          </cell>
          <cell r="G39">
            <v>-15.615000000000009</v>
          </cell>
          <cell r="H39">
            <v>306.32</v>
          </cell>
          <cell r="I39">
            <v>-54.86</v>
          </cell>
          <cell r="J39">
            <v>227.75299999999999</v>
          </cell>
          <cell r="K39">
            <v>182.905</v>
          </cell>
          <cell r="L39">
            <v>-10.012000000000029</v>
          </cell>
        </row>
        <row r="40">
          <cell r="C40">
            <v>1317.8420000000001</v>
          </cell>
          <cell r="D40">
            <v>104.24299999999999</v>
          </cell>
          <cell r="E40">
            <v>1101.491</v>
          </cell>
          <cell r="F40">
            <v>1140.866</v>
          </cell>
          <cell r="G40">
            <v>64.867999999999938</v>
          </cell>
          <cell r="H40">
            <v>678.88800000000003</v>
          </cell>
          <cell r="I40">
            <v>16.535</v>
          </cell>
          <cell r="J40">
            <v>561.66300000000001</v>
          </cell>
          <cell r="K40">
            <v>570.43399999999997</v>
          </cell>
          <cell r="L40">
            <v>7.76400000000001</v>
          </cell>
        </row>
        <row r="41">
          <cell r="C41">
            <v>1509.922</v>
          </cell>
          <cell r="D41">
            <v>372.911</v>
          </cell>
          <cell r="E41">
            <v>1303</v>
          </cell>
          <cell r="F41">
            <v>1196.768</v>
          </cell>
          <cell r="G41">
            <v>479.14300000000003</v>
          </cell>
          <cell r="H41">
            <v>777.83799999999997</v>
          </cell>
          <cell r="I41">
            <v>87.808000000000007</v>
          </cell>
          <cell r="J41">
            <v>664.49199999999996</v>
          </cell>
          <cell r="K41">
            <v>603.452</v>
          </cell>
          <cell r="L41">
            <v>148.84799999999996</v>
          </cell>
        </row>
        <row r="42">
          <cell r="C42">
            <v>588.21799999999996</v>
          </cell>
          <cell r="D42">
            <v>143.07</v>
          </cell>
          <cell r="E42">
            <v>567.49400000000003</v>
          </cell>
          <cell r="F42">
            <v>555.18499999999995</v>
          </cell>
          <cell r="G42">
            <v>155.37900000000013</v>
          </cell>
          <cell r="H42">
            <v>303.02199999999999</v>
          </cell>
          <cell r="I42">
            <v>60.619</v>
          </cell>
          <cell r="J42">
            <v>289.233</v>
          </cell>
          <cell r="K42">
            <v>277.59300000000002</v>
          </cell>
          <cell r="L42">
            <v>72.258999999999958</v>
          </cell>
        </row>
        <row r="43">
          <cell r="C43">
            <v>1878.8679999999999</v>
          </cell>
          <cell r="D43">
            <v>298.80500000000001</v>
          </cell>
          <cell r="E43">
            <v>1817.6110000000001</v>
          </cell>
          <cell r="F43">
            <v>1774.4760000000001</v>
          </cell>
          <cell r="G43">
            <v>341.94000000000005</v>
          </cell>
          <cell r="H43">
            <v>967.90200000000004</v>
          </cell>
          <cell r="I43">
            <v>166.916</v>
          </cell>
          <cell r="J43">
            <v>925.66</v>
          </cell>
          <cell r="K43">
            <v>887.23199999999997</v>
          </cell>
          <cell r="L43">
            <v>205.34400000000005</v>
          </cell>
        </row>
        <row r="44">
          <cell r="C44">
            <v>535.66300000000001</v>
          </cell>
          <cell r="D44">
            <v>89.945999999999998</v>
          </cell>
          <cell r="E44">
            <v>479.387</v>
          </cell>
          <cell r="F44">
            <v>494.53100000000001</v>
          </cell>
          <cell r="G44">
            <v>74.801999999999964</v>
          </cell>
          <cell r="H44">
            <v>275.947</v>
          </cell>
          <cell r="I44">
            <v>26.651</v>
          </cell>
          <cell r="J44">
            <v>244.286</v>
          </cell>
          <cell r="K44">
            <v>247.26499999999999</v>
          </cell>
          <cell r="L44">
            <v>23.672000000000025</v>
          </cell>
        </row>
        <row r="45">
          <cell r="C45">
            <v>718.846</v>
          </cell>
          <cell r="D45">
            <v>92.292000000000002</v>
          </cell>
          <cell r="E45">
            <v>631.70500000000004</v>
          </cell>
          <cell r="F45">
            <v>608.57899999999995</v>
          </cell>
          <cell r="G45">
            <v>115.41800000000012</v>
          </cell>
          <cell r="H45">
            <v>370.31400000000002</v>
          </cell>
          <cell r="I45">
            <v>64.135000000000005</v>
          </cell>
          <cell r="J45">
            <v>322.02100000000002</v>
          </cell>
          <cell r="K45">
            <v>304.28899999999999</v>
          </cell>
          <cell r="L45">
            <v>81.867000000000019</v>
          </cell>
        </row>
        <row r="46">
          <cell r="C46">
            <v>634.33299999999997</v>
          </cell>
          <cell r="D46">
            <v>99.018000000000001</v>
          </cell>
          <cell r="E46">
            <v>595.70100000000002</v>
          </cell>
          <cell r="F46">
            <v>559.72799999999995</v>
          </cell>
          <cell r="G46">
            <v>134.9910000000001</v>
          </cell>
          <cell r="H46">
            <v>326.77699999999999</v>
          </cell>
          <cell r="I46">
            <v>59.173000000000002</v>
          </cell>
          <cell r="J46">
            <v>303.78500000000003</v>
          </cell>
          <cell r="K46">
            <v>279.863</v>
          </cell>
          <cell r="L46">
            <v>83.095000000000027</v>
          </cell>
        </row>
        <row r="47">
          <cell r="C47">
            <v>674.12400000000002</v>
          </cell>
          <cell r="D47">
            <v>121.86</v>
          </cell>
          <cell r="E47">
            <v>612.70000000000005</v>
          </cell>
          <cell r="F47">
            <v>641.93799999999999</v>
          </cell>
          <cell r="G47">
            <v>92.622000000000071</v>
          </cell>
          <cell r="H47">
            <v>347.27600000000001</v>
          </cell>
          <cell r="I47">
            <v>84.83</v>
          </cell>
          <cell r="J47">
            <v>312.39999999999998</v>
          </cell>
          <cell r="K47">
            <v>320.97300000000001</v>
          </cell>
          <cell r="L47">
            <v>76.256999999999948</v>
          </cell>
        </row>
        <row r="48">
          <cell r="C48">
            <v>2023.0450000000001</v>
          </cell>
          <cell r="D48">
            <v>727.04700000000003</v>
          </cell>
          <cell r="E48">
            <v>1812.3589999999999</v>
          </cell>
          <cell r="F48">
            <v>1693.91</v>
          </cell>
          <cell r="G48">
            <v>845.49599999999987</v>
          </cell>
          <cell r="H48">
            <v>1042.175</v>
          </cell>
          <cell r="I48">
            <v>-69.986999999999995</v>
          </cell>
          <cell r="J48">
            <v>923.55700000000002</v>
          </cell>
          <cell r="K48">
            <v>846.93</v>
          </cell>
          <cell r="L48">
            <v>6.6400000000001</v>
          </cell>
        </row>
        <row r="49">
          <cell r="C49">
            <v>819.93799999999999</v>
          </cell>
          <cell r="D49">
            <v>14.582000000000001</v>
          </cell>
          <cell r="E49">
            <v>731.87699999999995</v>
          </cell>
          <cell r="F49">
            <v>748.88300000000004</v>
          </cell>
          <cell r="G49">
            <v>-2.4240000000000919</v>
          </cell>
          <cell r="H49">
            <v>422.392</v>
          </cell>
          <cell r="I49">
            <v>169.71</v>
          </cell>
          <cell r="J49">
            <v>373.11200000000002</v>
          </cell>
          <cell r="K49">
            <v>374.44099999999997</v>
          </cell>
          <cell r="L49">
            <v>168.38100000000003</v>
          </cell>
        </row>
        <row r="50">
          <cell r="C50">
            <v>1009.734</v>
          </cell>
          <cell r="D50">
            <v>-283.49400000000003</v>
          </cell>
          <cell r="E50">
            <v>1010.816</v>
          </cell>
          <cell r="F50">
            <v>836.03499999999997</v>
          </cell>
          <cell r="G50">
            <v>-108.71299999999997</v>
          </cell>
          <cell r="H50">
            <v>520.16600000000005</v>
          </cell>
          <cell r="I50">
            <v>178.69800000000001</v>
          </cell>
          <cell r="J50">
            <v>399.56400000000002</v>
          </cell>
          <cell r="K50">
            <v>418.01900000000001</v>
          </cell>
          <cell r="L50">
            <v>160.24300000000005</v>
          </cell>
        </row>
        <row r="51">
          <cell r="C51">
            <v>1329.827</v>
          </cell>
          <cell r="D51">
            <v>-580.90300000000002</v>
          </cell>
          <cell r="E51">
            <v>1292.4939999999999</v>
          </cell>
          <cell r="F51">
            <v>929.55600000000004</v>
          </cell>
          <cell r="G51">
            <v>-217.96500000000015</v>
          </cell>
          <cell r="H51">
            <v>685.06299999999999</v>
          </cell>
          <cell r="I51">
            <v>300.86700000000002</v>
          </cell>
          <cell r="J51">
            <v>830.98800000000006</v>
          </cell>
          <cell r="K51">
            <v>469.27</v>
          </cell>
          <cell r="L51">
            <v>662.58500000000004</v>
          </cell>
        </row>
        <row r="52">
          <cell r="C52">
            <v>894.56399999999996</v>
          </cell>
          <cell r="D52">
            <v>-18.977</v>
          </cell>
          <cell r="E52">
            <v>721.76800000000003</v>
          </cell>
          <cell r="F52">
            <v>817.77599999999995</v>
          </cell>
          <cell r="G52">
            <v>-114.9849999999999</v>
          </cell>
          <cell r="H52">
            <v>460.83600000000001</v>
          </cell>
          <cell r="I52">
            <v>-66.704999999999998</v>
          </cell>
          <cell r="J52">
            <v>385.863</v>
          </cell>
          <cell r="K52">
            <v>362.66800000000001</v>
          </cell>
          <cell r="L52">
            <v>-43.509999999999991</v>
          </cell>
        </row>
        <row r="53">
          <cell r="C53">
            <v>520.67399999999998</v>
          </cell>
          <cell r="D53">
            <v>-24.8</v>
          </cell>
          <cell r="E53">
            <v>437.3</v>
          </cell>
          <cell r="F53">
            <v>461.62299999999999</v>
          </cell>
          <cell r="G53">
            <v>-49.12299999999999</v>
          </cell>
          <cell r="H53">
            <v>268.226</v>
          </cell>
          <cell r="I53">
            <v>8.9</v>
          </cell>
          <cell r="J53">
            <v>223.18</v>
          </cell>
          <cell r="K53">
            <v>238.10599999999999</v>
          </cell>
          <cell r="L53">
            <v>-6.025999999999982</v>
          </cell>
        </row>
        <row r="54">
          <cell r="C54">
            <v>544.05100000000004</v>
          </cell>
          <cell r="D54">
            <v>-28.936</v>
          </cell>
          <cell r="E54">
            <v>843.13599999999997</v>
          </cell>
          <cell r="F54">
            <v>567.98</v>
          </cell>
          <cell r="G54">
            <v>246.21999999999991</v>
          </cell>
          <cell r="H54">
            <v>280.26900000000001</v>
          </cell>
          <cell r="I54">
            <v>-5.5389999999999997</v>
          </cell>
          <cell r="J54">
            <v>335.93299999999999</v>
          </cell>
          <cell r="K54">
            <v>283.48200000000003</v>
          </cell>
          <cell r="L54">
            <v>46.911999999999978</v>
          </cell>
        </row>
        <row r="55">
          <cell r="C55">
            <v>1104.5170000000001</v>
          </cell>
          <cell r="D55">
            <v>273.291</v>
          </cell>
          <cell r="E55">
            <v>1082.4159999999999</v>
          </cell>
          <cell r="F55">
            <v>969.29100000000005</v>
          </cell>
          <cell r="G55">
            <v>386.41599999999983</v>
          </cell>
          <cell r="H55">
            <v>568.99300000000005</v>
          </cell>
          <cell r="I55">
            <v>80.427000000000007</v>
          </cell>
          <cell r="J55">
            <v>551.745</v>
          </cell>
          <cell r="K55">
            <v>484.65100000000001</v>
          </cell>
          <cell r="L55">
            <v>147.52100000000002</v>
          </cell>
        </row>
        <row r="56">
          <cell r="C56">
            <v>2407.8380000000002</v>
          </cell>
          <cell r="D56">
            <v>-322.72000000000003</v>
          </cell>
          <cell r="E56">
            <v>2873.4769999999999</v>
          </cell>
          <cell r="F56">
            <v>1960.4259999999999</v>
          </cell>
          <cell r="G56">
            <v>590.33099999999968</v>
          </cell>
          <cell r="H56">
            <v>1240.402</v>
          </cell>
          <cell r="I56">
            <v>-149.94300000000001</v>
          </cell>
          <cell r="J56">
            <v>1402.7909999999999</v>
          </cell>
          <cell r="K56">
            <v>980.21500000000003</v>
          </cell>
          <cell r="L56">
            <v>272.63299999999992</v>
          </cell>
        </row>
        <row r="57">
          <cell r="C57">
            <v>804.30899999999997</v>
          </cell>
          <cell r="D57">
            <v>197.07599999999999</v>
          </cell>
          <cell r="E57">
            <v>829.86400000000003</v>
          </cell>
          <cell r="F57">
            <v>827.78399999999999</v>
          </cell>
          <cell r="G57">
            <v>199.15600000000006</v>
          </cell>
          <cell r="H57">
            <v>414.34100000000001</v>
          </cell>
          <cell r="I57">
            <v>109.17400000000001</v>
          </cell>
          <cell r="J57">
            <v>422.71</v>
          </cell>
          <cell r="K57">
            <v>413.89</v>
          </cell>
          <cell r="L57">
            <v>117.99400000000003</v>
          </cell>
        </row>
        <row r="58">
          <cell r="C58">
            <v>978.19299999999998</v>
          </cell>
          <cell r="D58">
            <v>262.62299999999999</v>
          </cell>
          <cell r="E58">
            <v>846.69200000000001</v>
          </cell>
          <cell r="F58">
            <v>923.48199999999997</v>
          </cell>
          <cell r="G58">
            <v>185.83300000000008</v>
          </cell>
          <cell r="H58">
            <v>503.91699999999997</v>
          </cell>
          <cell r="I58">
            <v>175.99299999999999</v>
          </cell>
          <cell r="J58">
            <v>431.36599999999999</v>
          </cell>
          <cell r="K58">
            <v>461.74299999999999</v>
          </cell>
          <cell r="L58">
            <v>145.61599999999993</v>
          </cell>
        </row>
        <row r="59">
          <cell r="C59">
            <v>551.31799999999998</v>
          </cell>
          <cell r="D59">
            <v>90.006</v>
          </cell>
          <cell r="E59">
            <v>536.68899999999996</v>
          </cell>
          <cell r="F59">
            <v>522.04600000000005</v>
          </cell>
          <cell r="G59">
            <v>104.64899999999989</v>
          </cell>
          <cell r="H59">
            <v>284.012</v>
          </cell>
          <cell r="I59">
            <v>41.287999999999997</v>
          </cell>
          <cell r="J59">
            <v>273.74200000000002</v>
          </cell>
          <cell r="K59">
            <v>261.02100000000002</v>
          </cell>
          <cell r="L59">
            <v>54.009000000000015</v>
          </cell>
        </row>
        <row r="60">
          <cell r="C60">
            <v>1113.5650000000001</v>
          </cell>
          <cell r="D60">
            <v>61.936</v>
          </cell>
          <cell r="E60">
            <v>958.66200000000003</v>
          </cell>
          <cell r="F60">
            <v>945.41800000000001</v>
          </cell>
          <cell r="G60">
            <v>75.180000000000064</v>
          </cell>
          <cell r="H60">
            <v>573.65499999999997</v>
          </cell>
          <cell r="I60">
            <v>-39.475999999999999</v>
          </cell>
          <cell r="J60">
            <v>537.94799999999998</v>
          </cell>
          <cell r="K60">
            <v>472.70800000000003</v>
          </cell>
          <cell r="L60">
            <v>25.763999999999953</v>
          </cell>
        </row>
        <row r="61">
          <cell r="C61">
            <v>479.42399999999998</v>
          </cell>
          <cell r="D61">
            <v>98.262</v>
          </cell>
          <cell r="E61">
            <v>463.572</v>
          </cell>
          <cell r="F61">
            <v>458.46899999999999</v>
          </cell>
          <cell r="G61">
            <v>103.36500000000007</v>
          </cell>
          <cell r="H61">
            <v>246.976</v>
          </cell>
          <cell r="I61">
            <v>50.927</v>
          </cell>
          <cell r="J61">
            <v>236.18600000000001</v>
          </cell>
          <cell r="K61">
            <v>229.22499999999999</v>
          </cell>
          <cell r="L61">
            <v>57.888000000000005</v>
          </cell>
        </row>
        <row r="62">
          <cell r="C62">
            <v>687.35</v>
          </cell>
          <cell r="D62">
            <v>168.869</v>
          </cell>
          <cell r="E62">
            <v>713.26499999999999</v>
          </cell>
          <cell r="F62">
            <v>403.35199999999998</v>
          </cell>
          <cell r="G62">
            <v>478.78200000000004</v>
          </cell>
          <cell r="H62">
            <v>354.09</v>
          </cell>
          <cell r="I62">
            <v>106.753</v>
          </cell>
          <cell r="J62">
            <v>283.64400000000001</v>
          </cell>
          <cell r="K62">
            <v>237.405</v>
          </cell>
          <cell r="L62">
            <v>152.99199999999999</v>
          </cell>
        </row>
        <row r="63">
          <cell r="C63">
            <v>1023.673</v>
          </cell>
          <cell r="D63">
            <v>-323.20400000000001</v>
          </cell>
          <cell r="E63">
            <v>743.98400000000004</v>
          </cell>
          <cell r="F63">
            <v>848.10199999999998</v>
          </cell>
          <cell r="G63">
            <v>-427.32199999999995</v>
          </cell>
          <cell r="H63">
            <v>527.34699999999998</v>
          </cell>
          <cell r="I63">
            <v>54.015999999999998</v>
          </cell>
          <cell r="J63">
            <v>378.78500000000003</v>
          </cell>
          <cell r="K63">
            <v>424.053</v>
          </cell>
          <cell r="L63">
            <v>8.7480000000000473</v>
          </cell>
        </row>
        <row r="64">
          <cell r="C64">
            <v>1017.436</v>
          </cell>
          <cell r="D64">
            <v>129.684</v>
          </cell>
          <cell r="E64">
            <v>833.90099999999995</v>
          </cell>
          <cell r="F64">
            <v>754.42</v>
          </cell>
          <cell r="G64">
            <v>209.16499999999996</v>
          </cell>
          <cell r="H64">
            <v>524.13400000000001</v>
          </cell>
          <cell r="I64">
            <v>130.96799999999999</v>
          </cell>
          <cell r="J64">
            <v>425.12200000000001</v>
          </cell>
          <cell r="K64">
            <v>377.19600000000003</v>
          </cell>
          <cell r="L64">
            <v>178.89400000000001</v>
          </cell>
        </row>
        <row r="65">
          <cell r="C65">
            <v>1203.6289999999999</v>
          </cell>
          <cell r="D65">
            <v>239.58</v>
          </cell>
          <cell r="E65">
            <v>1127.4359999999999</v>
          </cell>
          <cell r="F65">
            <v>1101.345</v>
          </cell>
          <cell r="G65">
            <v>265.67099999999982</v>
          </cell>
          <cell r="H65">
            <v>620.05100000000004</v>
          </cell>
          <cell r="I65">
            <v>142.273</v>
          </cell>
          <cell r="J65">
            <v>574.70799999999997</v>
          </cell>
          <cell r="K65">
            <v>550.673</v>
          </cell>
          <cell r="L65">
            <v>166.30799999999999</v>
          </cell>
        </row>
        <row r="66">
          <cell r="C66">
            <v>889.04</v>
          </cell>
          <cell r="D66">
            <v>79.981999999999999</v>
          </cell>
          <cell r="E66">
            <v>788.05200000000002</v>
          </cell>
          <cell r="F66">
            <v>748.63599999999997</v>
          </cell>
          <cell r="G66">
            <v>119.39800000000002</v>
          </cell>
          <cell r="H66">
            <v>457.99</v>
          </cell>
          <cell r="I66">
            <v>17.260000000000002</v>
          </cell>
          <cell r="J66">
            <v>401.95499999999998</v>
          </cell>
          <cell r="K66">
            <v>374.31700000000001</v>
          </cell>
          <cell r="L66">
            <v>44.897999999999968</v>
          </cell>
        </row>
        <row r="67">
          <cell r="C67">
            <v>560.97400000000005</v>
          </cell>
          <cell r="D67">
            <v>85.582999999999998</v>
          </cell>
          <cell r="E67">
            <v>530.93200000000002</v>
          </cell>
          <cell r="F67">
            <v>513.95100000000002</v>
          </cell>
          <cell r="G67">
            <v>102.56399999999996</v>
          </cell>
          <cell r="H67">
            <v>288.98599999999999</v>
          </cell>
          <cell r="I67">
            <v>75.718999999999994</v>
          </cell>
          <cell r="J67">
            <v>270.69499999999999</v>
          </cell>
          <cell r="K67">
            <v>256.976</v>
          </cell>
          <cell r="L67">
            <v>89.437999999999988</v>
          </cell>
        </row>
        <row r="68">
          <cell r="C68">
            <v>745.67499999999995</v>
          </cell>
          <cell r="D68">
            <v>47.317</v>
          </cell>
          <cell r="E68">
            <v>702.18600000000004</v>
          </cell>
          <cell r="F68">
            <v>682.66399999999999</v>
          </cell>
          <cell r="G68">
            <v>66.839000000000055</v>
          </cell>
          <cell r="H68">
            <v>384.13499999999999</v>
          </cell>
          <cell r="I68">
            <v>131.09700000000001</v>
          </cell>
          <cell r="J68">
            <v>357.86500000000001</v>
          </cell>
          <cell r="K68">
            <v>335.82600000000002</v>
          </cell>
          <cell r="L68">
            <v>153.13599999999997</v>
          </cell>
        </row>
        <row r="69">
          <cell r="C69">
            <v>1477.232</v>
          </cell>
          <cell r="D69">
            <v>368.29899999999998</v>
          </cell>
          <cell r="E69">
            <v>1253.2819999999999</v>
          </cell>
          <cell r="F69">
            <v>1241.6410000000001</v>
          </cell>
          <cell r="G69">
            <v>379.93999999999983</v>
          </cell>
          <cell r="H69">
            <v>760.99800000000005</v>
          </cell>
          <cell r="I69">
            <v>65.201999999999998</v>
          </cell>
          <cell r="J69">
            <v>639.35500000000002</v>
          </cell>
          <cell r="K69">
            <v>620.82100000000003</v>
          </cell>
          <cell r="L69">
            <v>83.73599999999999</v>
          </cell>
        </row>
        <row r="70">
          <cell r="C70">
            <v>1108.9190000000001</v>
          </cell>
          <cell r="D70">
            <v>5.7320000000000002</v>
          </cell>
          <cell r="E70">
            <v>917.43399999999997</v>
          </cell>
          <cell r="F70">
            <v>890.40800000000002</v>
          </cell>
          <cell r="G70">
            <v>32.757999999999925</v>
          </cell>
          <cell r="H70">
            <v>571.26099999999997</v>
          </cell>
          <cell r="I70">
            <v>4.1529999999999996</v>
          </cell>
          <cell r="J70">
            <v>467.09800000000001</v>
          </cell>
          <cell r="K70">
            <v>445.20299999999997</v>
          </cell>
          <cell r="L70">
            <v>26.048000000000059</v>
          </cell>
        </row>
        <row r="71">
          <cell r="C71">
            <v>738.80799999999999</v>
          </cell>
          <cell r="D71">
            <v>-122.938</v>
          </cell>
          <cell r="E71">
            <v>907.00199999999995</v>
          </cell>
          <cell r="F71">
            <v>717.40200000000004</v>
          </cell>
          <cell r="G71">
            <v>66.661999999999921</v>
          </cell>
          <cell r="H71">
            <v>380.59699999999998</v>
          </cell>
          <cell r="I71">
            <v>-63.42</v>
          </cell>
          <cell r="J71">
            <v>443.44</v>
          </cell>
          <cell r="K71">
            <v>358.70100000000002</v>
          </cell>
          <cell r="L71">
            <v>21.31899999999996</v>
          </cell>
        </row>
        <row r="72">
          <cell r="C72">
            <v>1097.818</v>
          </cell>
          <cell r="D72">
            <v>170.548</v>
          </cell>
          <cell r="E72">
            <v>981.39200000000005</v>
          </cell>
          <cell r="F72">
            <v>907.79100000000005</v>
          </cell>
          <cell r="G72">
            <v>244.149</v>
          </cell>
          <cell r="H72">
            <v>565.54200000000003</v>
          </cell>
          <cell r="I72">
            <v>64.320999999999998</v>
          </cell>
          <cell r="J72">
            <v>500.04599999999999</v>
          </cell>
          <cell r="K72">
            <v>453.89400000000001</v>
          </cell>
          <cell r="L72">
            <v>110.47299999999996</v>
          </cell>
        </row>
        <row r="73">
          <cell r="C73">
            <v>708.10699999999997</v>
          </cell>
          <cell r="D73">
            <v>47.77</v>
          </cell>
          <cell r="E73">
            <v>593.59</v>
          </cell>
          <cell r="F73">
            <v>562.24900000000002</v>
          </cell>
          <cell r="G73">
            <v>79.11099999999999</v>
          </cell>
          <cell r="H73">
            <v>364.78300000000002</v>
          </cell>
          <cell r="I73">
            <v>41.661000000000001</v>
          </cell>
          <cell r="J73">
            <v>302.54000000000002</v>
          </cell>
          <cell r="K73">
            <v>281.13200000000001</v>
          </cell>
          <cell r="L73">
            <v>63.069000000000017</v>
          </cell>
        </row>
        <row r="74">
          <cell r="C74">
            <v>1460.164</v>
          </cell>
          <cell r="D74">
            <v>268.505</v>
          </cell>
          <cell r="E74">
            <v>1377.289</v>
          </cell>
          <cell r="F74">
            <v>1297.636</v>
          </cell>
          <cell r="G74">
            <v>348.1579999999999</v>
          </cell>
          <cell r="H74">
            <v>752.20600000000002</v>
          </cell>
          <cell r="I74">
            <v>55.026000000000003</v>
          </cell>
          <cell r="J74">
            <v>701.98599999999999</v>
          </cell>
          <cell r="K74">
            <v>629.43499999999995</v>
          </cell>
          <cell r="L74">
            <v>127.577</v>
          </cell>
        </row>
        <row r="75">
          <cell r="C75">
            <v>372.19400000000002</v>
          </cell>
          <cell r="D75">
            <v>209.44300000000001</v>
          </cell>
          <cell r="E75">
            <v>329.303</v>
          </cell>
          <cell r="F75">
            <v>350.19600000000003</v>
          </cell>
          <cell r="G75">
            <v>188.54999999999995</v>
          </cell>
          <cell r="H75">
            <v>191.73599999999999</v>
          </cell>
          <cell r="I75">
            <v>105.291</v>
          </cell>
          <cell r="J75">
            <v>167.785</v>
          </cell>
          <cell r="K75">
            <v>175.096</v>
          </cell>
          <cell r="L75">
            <v>97.980000000000018</v>
          </cell>
        </row>
        <row r="76">
          <cell r="C76">
            <v>1117.7429999999999</v>
          </cell>
          <cell r="D76">
            <v>-12.592000000000001</v>
          </cell>
          <cell r="E76">
            <v>1381.5119999999999</v>
          </cell>
          <cell r="F76">
            <v>908.22</v>
          </cell>
          <cell r="G76">
            <v>460.69999999999982</v>
          </cell>
          <cell r="H76">
            <v>575.80700000000002</v>
          </cell>
          <cell r="I76">
            <v>-186.46100000000001</v>
          </cell>
          <cell r="J76">
            <v>726.61800000000005</v>
          </cell>
          <cell r="K76">
            <v>454.12400000000002</v>
          </cell>
          <cell r="L76">
            <v>86.033000000000015</v>
          </cell>
        </row>
        <row r="77">
          <cell r="C77">
            <v>1882.2940000000001</v>
          </cell>
          <cell r="D77">
            <v>452.85</v>
          </cell>
          <cell r="E77">
            <v>1898.5830000000001</v>
          </cell>
          <cell r="F77">
            <v>1991.4280000000001</v>
          </cell>
          <cell r="G77">
            <v>360.00499999999988</v>
          </cell>
          <cell r="H77">
            <v>969.66600000000005</v>
          </cell>
          <cell r="I77">
            <v>400.97</v>
          </cell>
          <cell r="J77">
            <v>967.89599999999996</v>
          </cell>
          <cell r="K77">
            <v>995.71199999999999</v>
          </cell>
          <cell r="L77">
            <v>373.154</v>
          </cell>
        </row>
        <row r="78">
          <cell r="C78">
            <v>905.93600000000004</v>
          </cell>
          <cell r="D78">
            <v>169.06</v>
          </cell>
          <cell r="E78">
            <v>899.00599999999997</v>
          </cell>
          <cell r="F78">
            <v>910.14</v>
          </cell>
          <cell r="G78">
            <v>157.92600000000004</v>
          </cell>
          <cell r="H78">
            <v>466.69400000000002</v>
          </cell>
          <cell r="I78">
            <v>80.492000000000004</v>
          </cell>
          <cell r="J78">
            <v>457.88099999999997</v>
          </cell>
          <cell r="K78">
            <v>455.06900000000002</v>
          </cell>
          <cell r="L78">
            <v>83.303999999999917</v>
          </cell>
        </row>
        <row r="79">
          <cell r="C79">
            <v>1171.54</v>
          </cell>
          <cell r="D79">
            <v>60.231999999999999</v>
          </cell>
          <cell r="E79">
            <v>1110.5719999999999</v>
          </cell>
          <cell r="F79">
            <v>1110.643</v>
          </cell>
          <cell r="G79">
            <v>60.160999999999831</v>
          </cell>
          <cell r="H79">
            <v>603.52</v>
          </cell>
          <cell r="I79">
            <v>70.637</v>
          </cell>
          <cell r="J79">
            <v>565.25400000000002</v>
          </cell>
          <cell r="K79">
            <v>551.745</v>
          </cell>
          <cell r="L79">
            <v>84.146000000000072</v>
          </cell>
        </row>
        <row r="80">
          <cell r="C80">
            <v>1029.079</v>
          </cell>
          <cell r="D80">
            <v>97.738</v>
          </cell>
          <cell r="E80">
            <v>1009.866</v>
          </cell>
          <cell r="F80">
            <v>1001.26</v>
          </cell>
          <cell r="G80">
            <v>106.34400000000005</v>
          </cell>
          <cell r="H80">
            <v>530.13099999999997</v>
          </cell>
          <cell r="I80">
            <v>73.245999999999995</v>
          </cell>
          <cell r="J80">
            <v>514.26</v>
          </cell>
          <cell r="K80">
            <v>500.63</v>
          </cell>
          <cell r="L80">
            <v>86.875999999999976</v>
          </cell>
        </row>
        <row r="81">
          <cell r="C81">
            <v>1617.4690000000001</v>
          </cell>
          <cell r="D81">
            <v>238.58</v>
          </cell>
          <cell r="E81">
            <v>1478.7619999999999</v>
          </cell>
          <cell r="F81">
            <v>1516.63</v>
          </cell>
          <cell r="G81">
            <v>200.71199999999976</v>
          </cell>
          <cell r="H81">
            <v>833.24099999999999</v>
          </cell>
          <cell r="I81">
            <v>11.68</v>
          </cell>
          <cell r="J81">
            <v>754.06700000000001</v>
          </cell>
          <cell r="K81">
            <v>810.56</v>
          </cell>
          <cell r="L81">
            <v>-44.812999999999988</v>
          </cell>
        </row>
        <row r="82">
          <cell r="C82">
            <v>918.67399999999998</v>
          </cell>
          <cell r="D82">
            <v>88.478999999999999</v>
          </cell>
          <cell r="E82">
            <v>809.524</v>
          </cell>
          <cell r="F82">
            <v>701.81100000000004</v>
          </cell>
          <cell r="G82">
            <v>196.19200000000001</v>
          </cell>
          <cell r="H82">
            <v>473.25599999999997</v>
          </cell>
          <cell r="I82">
            <v>48.253999999999998</v>
          </cell>
          <cell r="J82">
            <v>412.47399999999999</v>
          </cell>
          <cell r="K82">
            <v>350.90600000000001</v>
          </cell>
          <cell r="L82">
            <v>109.822</v>
          </cell>
        </row>
        <row r="83">
          <cell r="C83">
            <v>438.88</v>
          </cell>
          <cell r="D83">
            <v>-17.303000000000001</v>
          </cell>
          <cell r="E83">
            <v>336.10399999999998</v>
          </cell>
          <cell r="F83">
            <v>331.73399999999998</v>
          </cell>
          <cell r="G83">
            <v>-12.932999999999993</v>
          </cell>
          <cell r="H83">
            <v>226.09</v>
          </cell>
          <cell r="I83">
            <v>-10.675000000000001</v>
          </cell>
          <cell r="J83">
            <v>171.18600000000001</v>
          </cell>
          <cell r="K83">
            <v>165.86799999999999</v>
          </cell>
          <cell r="L83">
            <v>-5.3569999999999993</v>
          </cell>
        </row>
        <row r="84">
          <cell r="C84">
            <v>267.73599999999999</v>
          </cell>
          <cell r="D84">
            <v>45.234000000000002</v>
          </cell>
          <cell r="E84">
            <v>351.15899999999999</v>
          </cell>
          <cell r="F84">
            <v>354.904</v>
          </cell>
          <cell r="G84">
            <v>41.488999999999976</v>
          </cell>
          <cell r="H84">
            <v>137.92400000000001</v>
          </cell>
          <cell r="I84">
            <v>40.06</v>
          </cell>
          <cell r="J84">
            <v>178.51599999999999</v>
          </cell>
          <cell r="K84">
            <v>177.453</v>
          </cell>
          <cell r="L84">
            <v>41.12299999999999</v>
          </cell>
        </row>
      </sheetData>
      <sheetData sheetId="16">
        <row r="11">
          <cell r="E11">
            <v>177.69</v>
          </cell>
          <cell r="G11">
            <v>101.43715</v>
          </cell>
          <cell r="I11">
            <v>101.43715</v>
          </cell>
          <cell r="J11">
            <v>78.148759999999996</v>
          </cell>
          <cell r="K11">
            <v>76.252849999999995</v>
          </cell>
        </row>
        <row r="12">
          <cell r="E12">
            <v>135.11000000000001</v>
          </cell>
          <cell r="G12">
            <v>89.076300000000003</v>
          </cell>
          <cell r="I12">
            <v>88.638810000000007</v>
          </cell>
          <cell r="J12">
            <v>46.47119</v>
          </cell>
          <cell r="K12">
            <v>46.47119</v>
          </cell>
        </row>
        <row r="13">
          <cell r="E13">
            <v>354.84</v>
          </cell>
          <cell r="G13">
            <v>123.19293</v>
          </cell>
          <cell r="I13">
            <v>123.19293</v>
          </cell>
          <cell r="J13">
            <v>171.56883999999999</v>
          </cell>
          <cell r="K13">
            <v>171.56883999999999</v>
          </cell>
        </row>
        <row r="14">
          <cell r="E14">
            <v>139.79</v>
          </cell>
          <cell r="G14">
            <v>77.526169999999993</v>
          </cell>
          <cell r="I14">
            <v>77.526169999999993</v>
          </cell>
          <cell r="J14">
            <v>59.489150000000002</v>
          </cell>
          <cell r="K14">
            <v>59.489150000000002</v>
          </cell>
        </row>
        <row r="15">
          <cell r="E15">
            <v>89.55</v>
          </cell>
          <cell r="G15">
            <v>55.817790000000002</v>
          </cell>
          <cell r="I15">
            <v>55.817790000000002</v>
          </cell>
          <cell r="J15">
            <v>33.544690000000003</v>
          </cell>
          <cell r="K15">
            <v>29.553180000000001</v>
          </cell>
        </row>
        <row r="16">
          <cell r="E16">
            <v>230.84</v>
          </cell>
          <cell r="G16">
            <v>155.75268</v>
          </cell>
          <cell r="I16">
            <v>155.35310000000001</v>
          </cell>
          <cell r="J16">
            <v>75.486900000000006</v>
          </cell>
          <cell r="K16">
            <v>75.486900000000006</v>
          </cell>
        </row>
        <row r="17">
          <cell r="E17">
            <v>184.45</v>
          </cell>
          <cell r="G17">
            <v>123.0814</v>
          </cell>
          <cell r="I17">
            <v>122.47476</v>
          </cell>
          <cell r="J17">
            <v>61.975239999999999</v>
          </cell>
          <cell r="K17">
            <v>61.975239999999999</v>
          </cell>
        </row>
        <row r="18">
          <cell r="E18">
            <v>51.84</v>
          </cell>
          <cell r="G18">
            <v>37.944920000000003</v>
          </cell>
          <cell r="I18">
            <v>37.166849999999997</v>
          </cell>
          <cell r="J18">
            <v>14.67315</v>
          </cell>
          <cell r="K18">
            <v>14.67315</v>
          </cell>
        </row>
        <row r="19">
          <cell r="E19">
            <v>249.89</v>
          </cell>
          <cell r="G19">
            <v>146.51571999999999</v>
          </cell>
          <cell r="I19">
            <v>146.51571999999999</v>
          </cell>
          <cell r="J19">
            <v>88.628209999999996</v>
          </cell>
          <cell r="K19">
            <v>88.628209999999996</v>
          </cell>
        </row>
        <row r="20">
          <cell r="E20">
            <v>139.88</v>
          </cell>
          <cell r="G20">
            <v>140.16756000000001</v>
          </cell>
          <cell r="I20">
            <v>91.921400000000006</v>
          </cell>
          <cell r="J20">
            <v>47.958599999999997</v>
          </cell>
          <cell r="K20">
            <v>47.958599999999997</v>
          </cell>
        </row>
        <row r="21">
          <cell r="E21">
            <v>169.75</v>
          </cell>
          <cell r="G21">
            <v>95.066000000000003</v>
          </cell>
          <cell r="I21">
            <v>95.066000000000003</v>
          </cell>
          <cell r="J21">
            <v>70.425910000000002</v>
          </cell>
          <cell r="K21">
            <v>70.425910000000002</v>
          </cell>
        </row>
        <row r="22">
          <cell r="E22">
            <v>141.05000000000001</v>
          </cell>
          <cell r="G22">
            <v>91.037000000000006</v>
          </cell>
          <cell r="I22">
            <v>91.012919999999994</v>
          </cell>
          <cell r="J22">
            <v>50.037080000000003</v>
          </cell>
          <cell r="K22">
            <v>50.037080000000003</v>
          </cell>
        </row>
        <row r="23">
          <cell r="E23">
            <v>188.19</v>
          </cell>
          <cell r="G23">
            <v>123.46435</v>
          </cell>
          <cell r="I23">
            <v>121.86682999999999</v>
          </cell>
          <cell r="J23">
            <v>66.323170000000005</v>
          </cell>
          <cell r="K23">
            <v>66.323170000000005</v>
          </cell>
        </row>
        <row r="24">
          <cell r="E24">
            <v>209.22</v>
          </cell>
          <cell r="G24">
            <v>191.15482</v>
          </cell>
          <cell r="I24">
            <v>125.97723000000001</v>
          </cell>
          <cell r="J24">
            <v>83.242769999999993</v>
          </cell>
          <cell r="K24">
            <v>83.242769999999993</v>
          </cell>
        </row>
        <row r="25">
          <cell r="E25">
            <v>163.37</v>
          </cell>
          <cell r="G25">
            <v>94.313879999999997</v>
          </cell>
          <cell r="I25">
            <v>93.950460000000007</v>
          </cell>
          <cell r="J25">
            <v>69.419539999999998</v>
          </cell>
          <cell r="K25">
            <v>69.419539999999998</v>
          </cell>
        </row>
        <row r="26">
          <cell r="E26">
            <v>55.71</v>
          </cell>
          <cell r="G26">
            <v>55.70187</v>
          </cell>
          <cell r="I26">
            <v>15.95317</v>
          </cell>
          <cell r="J26">
            <v>39.748699999999999</v>
          </cell>
          <cell r="K26">
            <v>39.756830000000001</v>
          </cell>
        </row>
        <row r="27">
          <cell r="E27">
            <v>141.94999999999999</v>
          </cell>
          <cell r="G27">
            <v>115.92487</v>
          </cell>
          <cell r="I27">
            <v>113.57043</v>
          </cell>
          <cell r="J27">
            <v>28.379570000000001</v>
          </cell>
          <cell r="K27">
            <v>28.379570000000001</v>
          </cell>
        </row>
        <row r="28">
          <cell r="E28">
            <v>90.23</v>
          </cell>
          <cell r="G28">
            <v>91.599590000000006</v>
          </cell>
          <cell r="I28">
            <v>51.714709999999997</v>
          </cell>
          <cell r="J28">
            <v>38.51529</v>
          </cell>
          <cell r="K28">
            <v>38.51529</v>
          </cell>
        </row>
        <row r="29">
          <cell r="E29">
            <v>88.52</v>
          </cell>
          <cell r="G29">
            <v>88.32132</v>
          </cell>
          <cell r="I29">
            <v>38.488030000000002</v>
          </cell>
          <cell r="J29">
            <v>50.031970000000001</v>
          </cell>
          <cell r="K29">
            <v>50.031970000000001</v>
          </cell>
        </row>
        <row r="30">
          <cell r="E30">
            <v>104.52</v>
          </cell>
          <cell r="G30">
            <v>62.452669999999998</v>
          </cell>
          <cell r="I30">
            <v>62.452669999999998</v>
          </cell>
          <cell r="J30">
            <v>41.921480000000003</v>
          </cell>
          <cell r="K30">
            <v>41.921480000000003</v>
          </cell>
        </row>
        <row r="31">
          <cell r="E31">
            <v>62.23</v>
          </cell>
          <cell r="G31">
            <v>62.080350000000003</v>
          </cell>
          <cell r="I31">
            <v>14.645989999999999</v>
          </cell>
          <cell r="J31">
            <v>47.584009999999999</v>
          </cell>
          <cell r="K31">
            <v>47.584009999999999</v>
          </cell>
        </row>
        <row r="32">
          <cell r="E32">
            <v>165.58</v>
          </cell>
          <cell r="G32">
            <v>105.19731</v>
          </cell>
          <cell r="I32">
            <v>102.18731</v>
          </cell>
          <cell r="J32">
            <v>60.909950000000002</v>
          </cell>
          <cell r="K32">
            <v>60.909950000000002</v>
          </cell>
        </row>
        <row r="33">
          <cell r="E33">
            <v>68.73</v>
          </cell>
          <cell r="G33">
            <v>65.113129999999998</v>
          </cell>
          <cell r="I33">
            <v>42.151859999999999</v>
          </cell>
          <cell r="J33">
            <v>26.578140000000001</v>
          </cell>
          <cell r="K33">
            <v>26.578140000000001</v>
          </cell>
        </row>
        <row r="34">
          <cell r="E34">
            <v>184.74</v>
          </cell>
          <cell r="G34">
            <v>91.161789999999996</v>
          </cell>
          <cell r="I34">
            <v>91.077730000000003</v>
          </cell>
          <cell r="J34">
            <v>93.662270000000007</v>
          </cell>
          <cell r="K34">
            <v>93.662270000000007</v>
          </cell>
        </row>
        <row r="35">
          <cell r="E35">
            <v>149.44</v>
          </cell>
          <cell r="G35">
            <v>71.942790000000002</v>
          </cell>
          <cell r="I35">
            <v>71.942790000000002</v>
          </cell>
          <cell r="J35">
            <v>70.912019999999998</v>
          </cell>
          <cell r="K35">
            <v>65.352789999999999</v>
          </cell>
        </row>
        <row r="36">
          <cell r="E36">
            <v>105.33</v>
          </cell>
          <cell r="G36">
            <v>105.23768</v>
          </cell>
          <cell r="I36">
            <v>27.535329999999998</v>
          </cell>
          <cell r="J36">
            <v>77.794669999999996</v>
          </cell>
          <cell r="K36">
            <v>77.794669999999996</v>
          </cell>
        </row>
        <row r="37">
          <cell r="E37">
            <v>121.91</v>
          </cell>
          <cell r="G37">
            <v>63.762920000000001</v>
          </cell>
          <cell r="I37">
            <v>62.775770000000001</v>
          </cell>
          <cell r="J37">
            <v>59.134230000000002</v>
          </cell>
          <cell r="K37">
            <v>59.134230000000002</v>
          </cell>
        </row>
        <row r="38">
          <cell r="E38">
            <v>115.19</v>
          </cell>
          <cell r="G38">
            <v>34.849420000000002</v>
          </cell>
          <cell r="I38">
            <v>34.849420000000002</v>
          </cell>
          <cell r="J38">
            <v>74.224100000000007</v>
          </cell>
          <cell r="K38">
            <v>74.224100000000007</v>
          </cell>
        </row>
        <row r="39">
          <cell r="E39">
            <v>203.89</v>
          </cell>
          <cell r="G39">
            <v>155.37582</v>
          </cell>
          <cell r="I39">
            <v>147.92294999999999</v>
          </cell>
          <cell r="J39">
            <v>55.96705</v>
          </cell>
          <cell r="K39">
            <v>55.96705</v>
          </cell>
        </row>
        <row r="40">
          <cell r="E40">
            <v>68.650000000000006</v>
          </cell>
          <cell r="G40">
            <v>41.212350000000001</v>
          </cell>
          <cell r="I40">
            <v>41.212350000000001</v>
          </cell>
          <cell r="J40">
            <v>14.540089999999999</v>
          </cell>
          <cell r="K40">
            <v>14.540089999999999</v>
          </cell>
        </row>
        <row r="41">
          <cell r="E41">
            <v>288.79000000000002</v>
          </cell>
          <cell r="G41">
            <v>128.37825000000001</v>
          </cell>
          <cell r="I41">
            <v>126.81133</v>
          </cell>
          <cell r="J41">
            <v>166.13628</v>
          </cell>
          <cell r="K41">
            <v>161.97866999999999</v>
          </cell>
        </row>
        <row r="42">
          <cell r="E42">
            <v>228.39</v>
          </cell>
          <cell r="G42">
            <v>132.61799999999999</v>
          </cell>
          <cell r="I42">
            <v>132.03151</v>
          </cell>
          <cell r="J42">
            <v>96.358490000000003</v>
          </cell>
          <cell r="K42">
            <v>96.358490000000003</v>
          </cell>
        </row>
        <row r="43">
          <cell r="E43">
            <v>87.85</v>
          </cell>
          <cell r="G43">
            <v>51.253219999999999</v>
          </cell>
          <cell r="I43">
            <v>50.840319999999998</v>
          </cell>
          <cell r="J43">
            <v>37.009680000000003</v>
          </cell>
          <cell r="K43">
            <v>37.009680000000003</v>
          </cell>
        </row>
        <row r="44">
          <cell r="E44">
            <v>196.88</v>
          </cell>
          <cell r="G44">
            <v>215.78144</v>
          </cell>
          <cell r="I44">
            <v>127.55618</v>
          </cell>
          <cell r="J44">
            <v>69.323819999999998</v>
          </cell>
          <cell r="K44">
            <v>69.323819999999998</v>
          </cell>
        </row>
        <row r="45">
          <cell r="E45">
            <v>50.29</v>
          </cell>
          <cell r="G45">
            <v>50.820990000000002</v>
          </cell>
          <cell r="I45">
            <v>21.83764</v>
          </cell>
          <cell r="J45">
            <v>28.452359999999999</v>
          </cell>
          <cell r="K45">
            <v>28.452359999999999</v>
          </cell>
        </row>
        <row r="46">
          <cell r="E46">
            <v>91.09</v>
          </cell>
          <cell r="G46">
            <v>56.496299999999998</v>
          </cell>
          <cell r="I46">
            <v>56.485669999999999</v>
          </cell>
          <cell r="J46">
            <v>34.604329999999997</v>
          </cell>
          <cell r="K46">
            <v>34.604329999999997</v>
          </cell>
        </row>
        <row r="47">
          <cell r="E47">
            <v>96.81</v>
          </cell>
          <cell r="G47">
            <v>57.013599999999997</v>
          </cell>
          <cell r="I47">
            <v>56.128459999999997</v>
          </cell>
          <cell r="J47">
            <v>40.681539999999998</v>
          </cell>
          <cell r="K47">
            <v>40.681539999999998</v>
          </cell>
        </row>
        <row r="48">
          <cell r="E48">
            <v>94.61</v>
          </cell>
          <cell r="G48">
            <v>56.773870000000002</v>
          </cell>
          <cell r="I48">
            <v>56.268909999999998</v>
          </cell>
          <cell r="J48">
            <v>38.341090000000001</v>
          </cell>
          <cell r="K48">
            <v>38.341090000000001</v>
          </cell>
        </row>
        <row r="49">
          <cell r="E49">
            <v>260.82</v>
          </cell>
          <cell r="G49">
            <v>172.13073</v>
          </cell>
          <cell r="I49">
            <v>172.12764000000001</v>
          </cell>
          <cell r="J49">
            <v>88.692359999999994</v>
          </cell>
          <cell r="K49">
            <v>88.692359999999994</v>
          </cell>
        </row>
        <row r="50">
          <cell r="E50">
            <v>134.16</v>
          </cell>
          <cell r="G50">
            <v>65.117630000000005</v>
          </cell>
          <cell r="I50">
            <v>64.815349999999995</v>
          </cell>
          <cell r="J50">
            <v>69.344650000000001</v>
          </cell>
          <cell r="K50">
            <v>69.344650000000001</v>
          </cell>
        </row>
        <row r="51">
          <cell r="E51">
            <v>131.13</v>
          </cell>
          <cell r="G51">
            <v>52.2</v>
          </cell>
          <cell r="I51">
            <v>52.2</v>
          </cell>
          <cell r="J51">
            <v>52.38</v>
          </cell>
          <cell r="K51">
            <v>50.68</v>
          </cell>
        </row>
        <row r="52">
          <cell r="E52">
            <v>106.04</v>
          </cell>
          <cell r="G52">
            <v>92.685559999999995</v>
          </cell>
          <cell r="I52">
            <v>92.636700000000005</v>
          </cell>
          <cell r="J52">
            <v>0</v>
          </cell>
          <cell r="K52">
            <v>0</v>
          </cell>
        </row>
        <row r="53">
          <cell r="E53">
            <v>85.37</v>
          </cell>
          <cell r="G53">
            <v>74.509119999999996</v>
          </cell>
          <cell r="I53">
            <v>72.715190000000007</v>
          </cell>
          <cell r="J53">
            <v>12.654809999999999</v>
          </cell>
          <cell r="K53">
            <v>12.654809999999999</v>
          </cell>
        </row>
        <row r="54">
          <cell r="E54">
            <v>51.83</v>
          </cell>
          <cell r="G54">
            <v>52.148710000000001</v>
          </cell>
          <cell r="I54">
            <v>18.730609999999999</v>
          </cell>
          <cell r="J54">
            <v>33.09939</v>
          </cell>
          <cell r="K54">
            <v>33.09939</v>
          </cell>
        </row>
        <row r="55">
          <cell r="E55">
            <v>63.12</v>
          </cell>
          <cell r="G55">
            <v>77.404920000000004</v>
          </cell>
          <cell r="I55">
            <v>24.865960000000001</v>
          </cell>
          <cell r="J55">
            <v>38.254040000000003</v>
          </cell>
          <cell r="K55">
            <v>38.254040000000003</v>
          </cell>
        </row>
        <row r="56">
          <cell r="E56">
            <v>171.93</v>
          </cell>
          <cell r="G56">
            <v>117.90478</v>
          </cell>
          <cell r="I56">
            <v>117.90478</v>
          </cell>
          <cell r="J56">
            <v>52.818750000000001</v>
          </cell>
          <cell r="K56">
            <v>52.818750000000001</v>
          </cell>
        </row>
        <row r="57">
          <cell r="E57">
            <v>291.57</v>
          </cell>
          <cell r="G57">
            <v>216.84115</v>
          </cell>
          <cell r="I57">
            <v>212.10983999999999</v>
          </cell>
          <cell r="J57">
            <v>110.56752</v>
          </cell>
          <cell r="K57">
            <v>79.460160000000002</v>
          </cell>
        </row>
        <row r="58">
          <cell r="E58">
            <v>78.03</v>
          </cell>
          <cell r="G58">
            <v>79.186430000000001</v>
          </cell>
          <cell r="I58">
            <v>7.28104</v>
          </cell>
          <cell r="J58">
            <v>70.748959999999997</v>
          </cell>
          <cell r="K58">
            <v>70.748959999999997</v>
          </cell>
        </row>
        <row r="59">
          <cell r="E59">
            <v>89.33</v>
          </cell>
          <cell r="G59">
            <v>90.583650000000006</v>
          </cell>
          <cell r="I59">
            <v>46.186839999999997</v>
          </cell>
          <cell r="J59">
            <v>43.143160000000002</v>
          </cell>
          <cell r="K59">
            <v>43.143160000000002</v>
          </cell>
        </row>
        <row r="60">
          <cell r="E60">
            <v>91.61</v>
          </cell>
          <cell r="G60">
            <v>49.969090000000001</v>
          </cell>
          <cell r="I60">
            <v>49.969090000000001</v>
          </cell>
          <cell r="J60">
            <v>41.88447</v>
          </cell>
          <cell r="K60">
            <v>41.640909999999998</v>
          </cell>
        </row>
        <row r="61">
          <cell r="E61">
            <v>158.52000000000001</v>
          </cell>
          <cell r="G61">
            <v>95.634950000000003</v>
          </cell>
          <cell r="I61">
            <v>101.66119</v>
          </cell>
          <cell r="J61">
            <v>56.858809999999998</v>
          </cell>
          <cell r="K61">
            <v>56.858809999999998</v>
          </cell>
        </row>
        <row r="62">
          <cell r="E62">
            <v>62.62</v>
          </cell>
          <cell r="G62">
            <v>57.046939999999999</v>
          </cell>
          <cell r="I62">
            <v>57.046939999999999</v>
          </cell>
          <cell r="J62">
            <v>59.134210000000003</v>
          </cell>
          <cell r="K62">
            <v>5.5730599999999999</v>
          </cell>
        </row>
        <row r="63">
          <cell r="E63">
            <v>76.42</v>
          </cell>
          <cell r="G63">
            <v>67.255399999999995</v>
          </cell>
          <cell r="I63">
            <v>67.255399999999995</v>
          </cell>
          <cell r="J63">
            <v>4.4944100000000002</v>
          </cell>
          <cell r="K63">
            <v>4.4944100000000002</v>
          </cell>
        </row>
        <row r="64">
          <cell r="E64">
            <v>142.07</v>
          </cell>
          <cell r="G64">
            <v>71.739739999999998</v>
          </cell>
          <cell r="I64">
            <v>71.445239999999998</v>
          </cell>
          <cell r="J64">
            <v>53.638869999999997</v>
          </cell>
          <cell r="K64">
            <v>53.638869999999997</v>
          </cell>
        </row>
        <row r="65">
          <cell r="E65">
            <v>114.36</v>
          </cell>
          <cell r="G65">
            <v>68.514920000000004</v>
          </cell>
          <cell r="I65">
            <v>67.137069999999994</v>
          </cell>
          <cell r="J65">
            <v>47.222929999999998</v>
          </cell>
          <cell r="K65">
            <v>47.222929999999998</v>
          </cell>
        </row>
        <row r="66">
          <cell r="E66">
            <v>190.25</v>
          </cell>
          <cell r="G66">
            <v>118.25396000000001</v>
          </cell>
          <cell r="I66">
            <v>118.25396000000001</v>
          </cell>
          <cell r="J66">
            <v>73.630589999999998</v>
          </cell>
          <cell r="K66">
            <v>71.830240000000003</v>
          </cell>
        </row>
        <row r="67">
          <cell r="E67">
            <v>124.34</v>
          </cell>
          <cell r="G67">
            <v>78.997919999999993</v>
          </cell>
          <cell r="I67">
            <v>77.957560000000001</v>
          </cell>
          <cell r="J67">
            <v>46.382440000000003</v>
          </cell>
          <cell r="K67">
            <v>46.382440000000003</v>
          </cell>
        </row>
        <row r="68">
          <cell r="E68">
            <v>92.7</v>
          </cell>
          <cell r="G68">
            <v>60.572000000000003</v>
          </cell>
          <cell r="I68">
            <v>59.374549999999999</v>
          </cell>
          <cell r="J68">
            <v>33.325449999999996</v>
          </cell>
          <cell r="K68">
            <v>33.325449999999996</v>
          </cell>
        </row>
        <row r="69">
          <cell r="E69">
            <v>69.44</v>
          </cell>
          <cell r="G69">
            <v>69.452330000000003</v>
          </cell>
          <cell r="I69">
            <v>39.709429999999998</v>
          </cell>
          <cell r="J69">
            <v>29.73057</v>
          </cell>
          <cell r="K69">
            <v>29.73057</v>
          </cell>
        </row>
        <row r="70">
          <cell r="E70">
            <v>194.12</v>
          </cell>
          <cell r="G70">
            <v>109.68917999999999</v>
          </cell>
          <cell r="I70">
            <v>109.68841999999999</v>
          </cell>
          <cell r="J70">
            <v>84.431579999999997</v>
          </cell>
          <cell r="K70">
            <v>84.431579999999997</v>
          </cell>
        </row>
        <row r="71">
          <cell r="E71">
            <v>129.44999999999999</v>
          </cell>
          <cell r="G71">
            <v>93.520009999999999</v>
          </cell>
          <cell r="I71">
            <v>93.400869999999998</v>
          </cell>
          <cell r="J71">
            <v>36.049129999999998</v>
          </cell>
          <cell r="K71">
            <v>36.049129999999998</v>
          </cell>
        </row>
        <row r="72">
          <cell r="E72">
            <v>125.08</v>
          </cell>
          <cell r="G72">
            <v>91.703280000000007</v>
          </cell>
          <cell r="I72">
            <v>90.808629999999994</v>
          </cell>
          <cell r="J72">
            <v>34.271369999999997</v>
          </cell>
          <cell r="K72">
            <v>34.271369999999997</v>
          </cell>
        </row>
        <row r="73">
          <cell r="E73">
            <v>150.97999999999999</v>
          </cell>
          <cell r="G73">
            <v>91.090140000000005</v>
          </cell>
          <cell r="I73">
            <v>89.557490000000001</v>
          </cell>
          <cell r="J73">
            <v>61.422510000000003</v>
          </cell>
          <cell r="K73">
            <v>61.422510000000003</v>
          </cell>
        </row>
        <row r="74">
          <cell r="E74">
            <v>60.09</v>
          </cell>
          <cell r="G74">
            <v>60.411799999999999</v>
          </cell>
          <cell r="I74">
            <v>5.2726600000000001</v>
          </cell>
          <cell r="J74">
            <v>54.817340000000002</v>
          </cell>
          <cell r="K74">
            <v>54.817340000000002</v>
          </cell>
        </row>
        <row r="75">
          <cell r="E75">
            <v>220.9</v>
          </cell>
          <cell r="G75">
            <v>140.04092</v>
          </cell>
          <cell r="I75">
            <v>140.04092</v>
          </cell>
          <cell r="J75">
            <v>80.258560000000003</v>
          </cell>
          <cell r="K75">
            <v>80.258560000000003</v>
          </cell>
        </row>
        <row r="76">
          <cell r="E76">
            <v>40.57</v>
          </cell>
          <cell r="G76">
            <v>40.864699999999999</v>
          </cell>
          <cell r="I76">
            <v>40.181759999999997</v>
          </cell>
          <cell r="J76">
            <v>11.29508</v>
          </cell>
          <cell r="K76">
            <v>0</v>
          </cell>
        </row>
        <row r="77">
          <cell r="E77">
            <v>156.21</v>
          </cell>
          <cell r="G77">
            <v>174.21</v>
          </cell>
          <cell r="I77">
            <v>106.114</v>
          </cell>
          <cell r="J77">
            <v>50.095999999999997</v>
          </cell>
          <cell r="K77">
            <v>50.095999999999997</v>
          </cell>
        </row>
        <row r="78">
          <cell r="E78">
            <v>291.77</v>
          </cell>
          <cell r="G78">
            <v>298</v>
          </cell>
          <cell r="I78">
            <v>291.77</v>
          </cell>
          <cell r="J78">
            <v>0</v>
          </cell>
          <cell r="K78">
            <v>0</v>
          </cell>
        </row>
        <row r="79">
          <cell r="E79">
            <v>163.34</v>
          </cell>
          <cell r="G79">
            <v>100.19428000000001</v>
          </cell>
          <cell r="I79">
            <v>100.19428000000001</v>
          </cell>
          <cell r="J79">
            <v>62.897660000000002</v>
          </cell>
          <cell r="K79">
            <v>62.897660000000002</v>
          </cell>
        </row>
        <row r="80">
          <cell r="E80">
            <v>179.61</v>
          </cell>
          <cell r="G80">
            <v>110.66063</v>
          </cell>
          <cell r="I80">
            <v>109.44566</v>
          </cell>
          <cell r="J80">
            <v>70.164339999999996</v>
          </cell>
          <cell r="K80">
            <v>70.164339999999996</v>
          </cell>
        </row>
        <row r="81">
          <cell r="E81">
            <v>181.62</v>
          </cell>
          <cell r="G81">
            <v>110.57</v>
          </cell>
          <cell r="I81">
            <v>108.72224</v>
          </cell>
          <cell r="J81">
            <v>72.897760000000005</v>
          </cell>
          <cell r="K81">
            <v>72.897760000000005</v>
          </cell>
        </row>
        <row r="82">
          <cell r="E82">
            <v>191</v>
          </cell>
          <cell r="G82">
            <v>135.22999999999999</v>
          </cell>
          <cell r="I82">
            <v>102.94</v>
          </cell>
          <cell r="J82">
            <v>88.168000000000006</v>
          </cell>
          <cell r="K82">
            <v>88.06</v>
          </cell>
        </row>
        <row r="83">
          <cell r="E83">
            <v>84.8</v>
          </cell>
          <cell r="G83">
            <v>85.468360000000004</v>
          </cell>
          <cell r="I83">
            <v>26.487220000000001</v>
          </cell>
          <cell r="J83">
            <v>58.312779999999997</v>
          </cell>
          <cell r="K83">
            <v>58.312779999999997</v>
          </cell>
        </row>
        <row r="84">
          <cell r="E84">
            <v>46.36</v>
          </cell>
          <cell r="G84">
            <v>29.51558</v>
          </cell>
          <cell r="I84">
            <v>28.90587</v>
          </cell>
          <cell r="J84">
            <v>17.454129999999999</v>
          </cell>
          <cell r="K84">
            <v>17.454129999999999</v>
          </cell>
        </row>
        <row r="85">
          <cell r="E85">
            <v>56.47</v>
          </cell>
          <cell r="G85">
            <v>53.659700000000001</v>
          </cell>
          <cell r="I85">
            <v>37.014780000000002</v>
          </cell>
          <cell r="J85">
            <v>19.45552</v>
          </cell>
          <cell r="K85">
            <v>19.455220000000001</v>
          </cell>
        </row>
      </sheetData>
      <sheetData sheetId="17">
        <row r="9">
          <cell r="N9">
            <v>66616.38042999999</v>
          </cell>
        </row>
        <row r="10">
          <cell r="E10">
            <v>1150.8700000000001</v>
          </cell>
          <cell r="H10">
            <v>91.491000000000014</v>
          </cell>
          <cell r="K10">
            <v>997.79</v>
          </cell>
          <cell r="N10">
            <v>1038.8499999999999</v>
          </cell>
          <cell r="Q10">
            <v>50.43100000000004</v>
          </cell>
        </row>
        <row r="11">
          <cell r="E11">
            <v>943.46</v>
          </cell>
          <cell r="H11">
            <v>117.15999999999997</v>
          </cell>
          <cell r="K11">
            <v>848.06999999999994</v>
          </cell>
          <cell r="N11">
            <v>824.57999999999993</v>
          </cell>
          <cell r="Q11">
            <v>140.64999999999998</v>
          </cell>
        </row>
        <row r="12">
          <cell r="E12">
            <v>1745.21</v>
          </cell>
          <cell r="H12">
            <v>-62.140000000000008</v>
          </cell>
          <cell r="K12">
            <v>1843.01</v>
          </cell>
          <cell r="N12">
            <v>1579.6242400000001</v>
          </cell>
          <cell r="Q12">
            <v>201.2457599999999</v>
          </cell>
        </row>
        <row r="13">
          <cell r="E13">
            <v>743.15</v>
          </cell>
          <cell r="H13">
            <v>39.519999999999996</v>
          </cell>
          <cell r="K13">
            <v>705.08999999999992</v>
          </cell>
          <cell r="N13">
            <v>747.5</v>
          </cell>
          <cell r="Q13">
            <v>-2.8900000000000432</v>
          </cell>
        </row>
        <row r="14">
          <cell r="E14">
            <v>483.01</v>
          </cell>
          <cell r="H14">
            <v>-116.16848999999999</v>
          </cell>
          <cell r="K14">
            <v>619.30999999999995</v>
          </cell>
          <cell r="N14">
            <v>530.86527999999998</v>
          </cell>
          <cell r="Q14">
            <v>-27.72377000000003</v>
          </cell>
        </row>
        <row r="15">
          <cell r="E15">
            <v>1813.8000000000002</v>
          </cell>
          <cell r="H15">
            <v>242.73523999999998</v>
          </cell>
          <cell r="K15">
            <v>1503.67</v>
          </cell>
          <cell r="N15">
            <v>1449.3868499999999</v>
          </cell>
          <cell r="Q15">
            <v>297.01838999999984</v>
          </cell>
        </row>
        <row r="16">
          <cell r="E16">
            <v>1354.72</v>
          </cell>
          <cell r="H16">
            <v>155.00246999999999</v>
          </cell>
          <cell r="K16">
            <v>1121.42</v>
          </cell>
          <cell r="N16">
            <v>1207.48</v>
          </cell>
          <cell r="Q16">
            <v>68.942469999999958</v>
          </cell>
        </row>
        <row r="17">
          <cell r="E17">
            <v>361.28</v>
          </cell>
          <cell r="H17">
            <v>43.42</v>
          </cell>
          <cell r="K17">
            <v>308.5</v>
          </cell>
          <cell r="N17">
            <v>343.39</v>
          </cell>
          <cell r="Q17">
            <v>8.5300000000000153</v>
          </cell>
        </row>
        <row r="18">
          <cell r="E18">
            <v>2070.1099999999997</v>
          </cell>
          <cell r="H18">
            <v>-153.77295999999998</v>
          </cell>
          <cell r="K18">
            <v>2076.7200000000003</v>
          </cell>
          <cell r="N18">
            <v>1772.3000000000002</v>
          </cell>
          <cell r="Q18">
            <v>150.64703999999995</v>
          </cell>
        </row>
        <row r="19">
          <cell r="E19">
            <v>1762.4299999999998</v>
          </cell>
          <cell r="H19">
            <v>367.2600000000001</v>
          </cell>
          <cell r="K19">
            <v>1129.48</v>
          </cell>
          <cell r="N19">
            <v>1327.8000000000002</v>
          </cell>
          <cell r="Q19">
            <v>168.93999999999994</v>
          </cell>
        </row>
        <row r="20">
          <cell r="E20">
            <v>1133.29</v>
          </cell>
          <cell r="H20">
            <v>42.2</v>
          </cell>
          <cell r="K20">
            <v>1179.3</v>
          </cell>
          <cell r="N20">
            <v>1097.136</v>
          </cell>
          <cell r="Q20">
            <v>124.36399999999998</v>
          </cell>
        </row>
        <row r="21">
          <cell r="E21">
            <v>909.80000000000007</v>
          </cell>
          <cell r="H21">
            <v>-38.94</v>
          </cell>
          <cell r="K21">
            <v>929.51</v>
          </cell>
          <cell r="N21">
            <v>876.24800000000005</v>
          </cell>
          <cell r="Q21">
            <v>14.322000000000003</v>
          </cell>
        </row>
        <row r="22">
          <cell r="E22">
            <v>1278.94</v>
          </cell>
          <cell r="H22">
            <v>151.66499999999999</v>
          </cell>
          <cell r="K22">
            <v>1089.4000000000001</v>
          </cell>
          <cell r="N22">
            <v>1226.8400000000001</v>
          </cell>
          <cell r="Q22">
            <v>14.224999999999966</v>
          </cell>
        </row>
        <row r="23">
          <cell r="E23">
            <v>1540.42</v>
          </cell>
          <cell r="H23">
            <v>-301.96000000000004</v>
          </cell>
          <cell r="K23">
            <v>1727.62</v>
          </cell>
          <cell r="N23">
            <v>1384.8600000000001</v>
          </cell>
          <cell r="Q23">
            <v>40.799999999999955</v>
          </cell>
        </row>
        <row r="24">
          <cell r="E24">
            <v>1114.82</v>
          </cell>
          <cell r="H24">
            <v>-130.17000000000002</v>
          </cell>
          <cell r="K24">
            <v>1103.97</v>
          </cell>
          <cell r="N24">
            <v>877.50383000000011</v>
          </cell>
          <cell r="Q24">
            <v>96.296169999999961</v>
          </cell>
        </row>
        <row r="25">
          <cell r="E25">
            <v>541.22</v>
          </cell>
          <cell r="H25">
            <v>-86.06</v>
          </cell>
          <cell r="K25">
            <v>566.66000000000008</v>
          </cell>
          <cell r="N25">
            <v>542.91999999999996</v>
          </cell>
          <cell r="Q25">
            <v>-62.319999999999965</v>
          </cell>
        </row>
        <row r="26">
          <cell r="E26">
            <v>1081.73</v>
          </cell>
          <cell r="H26">
            <v>190.07</v>
          </cell>
          <cell r="K26">
            <v>873.73</v>
          </cell>
          <cell r="N26">
            <v>878.34999999999991</v>
          </cell>
          <cell r="Q26">
            <v>185.45</v>
          </cell>
        </row>
        <row r="27">
          <cell r="E27">
            <v>915.86</v>
          </cell>
          <cell r="H27">
            <v>261.923</v>
          </cell>
          <cell r="K27">
            <v>942.05000000000007</v>
          </cell>
          <cell r="N27">
            <v>1047.77</v>
          </cell>
          <cell r="Q27">
            <v>156.20300000000009</v>
          </cell>
        </row>
        <row r="28">
          <cell r="E28">
            <v>904.72</v>
          </cell>
          <cell r="H28">
            <v>79.829999999999984</v>
          </cell>
          <cell r="K28">
            <v>760.77</v>
          </cell>
          <cell r="N28">
            <v>834.64099999999996</v>
          </cell>
          <cell r="Q28">
            <v>5.9590000000000316</v>
          </cell>
        </row>
        <row r="29">
          <cell r="E29">
            <v>605.16999999999996</v>
          </cell>
          <cell r="H29">
            <v>-32.614069999999998</v>
          </cell>
          <cell r="K29">
            <v>618.04</v>
          </cell>
          <cell r="N29">
            <v>567.07977000000005</v>
          </cell>
          <cell r="Q29">
            <v>18.346159999999941</v>
          </cell>
        </row>
        <row r="30">
          <cell r="E30">
            <v>656.17</v>
          </cell>
          <cell r="H30">
            <v>95.77</v>
          </cell>
          <cell r="K30">
            <v>543.27</v>
          </cell>
          <cell r="N30">
            <v>624.30431999999996</v>
          </cell>
          <cell r="Q30">
            <v>14.735680000000031</v>
          </cell>
        </row>
        <row r="31">
          <cell r="E31">
            <v>1091.5900000000001</v>
          </cell>
          <cell r="H31">
            <v>114.55999999999997</v>
          </cell>
          <cell r="K31">
            <v>927.15000000000009</v>
          </cell>
          <cell r="N31">
            <v>1052.26</v>
          </cell>
          <cell r="Q31">
            <v>-10.549999999999898</v>
          </cell>
        </row>
        <row r="32">
          <cell r="E32">
            <v>746.27</v>
          </cell>
          <cell r="H32">
            <v>94.35</v>
          </cell>
          <cell r="K32">
            <v>616.69000000000005</v>
          </cell>
          <cell r="N32">
            <v>687.95</v>
          </cell>
          <cell r="Q32">
            <v>23.090000000000032</v>
          </cell>
        </row>
        <row r="33">
          <cell r="E33">
            <v>942.21</v>
          </cell>
          <cell r="H33">
            <v>376.35</v>
          </cell>
          <cell r="K33">
            <v>778.06</v>
          </cell>
          <cell r="N33">
            <v>858.12</v>
          </cell>
          <cell r="Q33">
            <v>296.28999999999996</v>
          </cell>
        </row>
        <row r="34">
          <cell r="E34">
            <v>727.51</v>
          </cell>
          <cell r="H34">
            <v>-169.32918000000001</v>
          </cell>
          <cell r="K34">
            <v>896.39999999999986</v>
          </cell>
          <cell r="N34">
            <v>732.64001000000007</v>
          </cell>
          <cell r="Q34">
            <v>-5.5691900000001056</v>
          </cell>
        </row>
        <row r="35">
          <cell r="E35">
            <v>1165.26</v>
          </cell>
          <cell r="H35">
            <v>162.62600000000003</v>
          </cell>
          <cell r="K35">
            <v>959.6400000000001</v>
          </cell>
          <cell r="N35">
            <v>1080.4100000000001</v>
          </cell>
          <cell r="Q35">
            <v>41.856000000000051</v>
          </cell>
        </row>
        <row r="36">
          <cell r="E36">
            <v>700.2</v>
          </cell>
          <cell r="H36">
            <v>35.72</v>
          </cell>
          <cell r="K36">
            <v>654.07999999999993</v>
          </cell>
          <cell r="N36">
            <v>670.81999999999994</v>
          </cell>
          <cell r="Q36">
            <v>18.980000000000018</v>
          </cell>
        </row>
        <row r="37">
          <cell r="E37">
            <v>434.04999999999995</v>
          </cell>
          <cell r="H37">
            <v>29.03</v>
          </cell>
          <cell r="K37">
            <v>368.16999999999996</v>
          </cell>
          <cell r="N37">
            <v>359.67140000000001</v>
          </cell>
          <cell r="Q37">
            <v>37.528599999999983</v>
          </cell>
        </row>
        <row r="38">
          <cell r="E38">
            <v>1384.0500000000002</v>
          </cell>
          <cell r="H38">
            <v>-73.702399999999997</v>
          </cell>
          <cell r="K38">
            <v>1395.01</v>
          </cell>
          <cell r="N38">
            <v>1260.26279</v>
          </cell>
          <cell r="Q38">
            <v>61.044810000000155</v>
          </cell>
        </row>
        <row r="39">
          <cell r="E39">
            <v>388.52</v>
          </cell>
          <cell r="H39">
            <v>-42.9</v>
          </cell>
          <cell r="K39">
            <v>449.5</v>
          </cell>
          <cell r="N39">
            <v>417.65999999999997</v>
          </cell>
          <cell r="Q39">
            <v>-11.060000000000002</v>
          </cell>
        </row>
        <row r="40">
          <cell r="E40">
            <v>1542.06</v>
          </cell>
          <cell r="H40">
            <v>347.80999999999995</v>
          </cell>
          <cell r="K40">
            <v>1295.4099999999999</v>
          </cell>
          <cell r="N40">
            <v>1417.37</v>
          </cell>
          <cell r="Q40">
            <v>225.84999999999991</v>
          </cell>
        </row>
        <row r="41">
          <cell r="E41">
            <v>1295.4000000000001</v>
          </cell>
          <cell r="H41">
            <v>59.709999999999987</v>
          </cell>
          <cell r="K41">
            <v>1124.96</v>
          </cell>
          <cell r="N41">
            <v>1136.8800000000001</v>
          </cell>
          <cell r="Q41">
            <v>47.789999999999907</v>
          </cell>
        </row>
        <row r="42">
          <cell r="E42">
            <v>439.83000000000004</v>
          </cell>
          <cell r="H42">
            <v>93.890000000000015</v>
          </cell>
          <cell r="K42">
            <v>403.07000000000005</v>
          </cell>
          <cell r="N42">
            <v>453.29999999999995</v>
          </cell>
          <cell r="Q42">
            <v>43.660000000000082</v>
          </cell>
        </row>
        <row r="43">
          <cell r="E43">
            <v>2116.29</v>
          </cell>
          <cell r="H43">
            <v>199.64</v>
          </cell>
          <cell r="K43">
            <v>1819.6299999999999</v>
          </cell>
          <cell r="N43">
            <v>1954.95</v>
          </cell>
          <cell r="Q43">
            <v>64.319999999999823</v>
          </cell>
        </row>
        <row r="44">
          <cell r="E44">
            <v>500.05999999999995</v>
          </cell>
          <cell r="H44">
            <v>11.190000000000001</v>
          </cell>
          <cell r="K44">
            <v>474.55</v>
          </cell>
          <cell r="N44">
            <v>476.79848000000004</v>
          </cell>
          <cell r="Q44">
            <v>8.941519999999997</v>
          </cell>
        </row>
        <row r="45">
          <cell r="E45">
            <v>547.16</v>
          </cell>
          <cell r="H45">
            <v>31.270000000000003</v>
          </cell>
          <cell r="K45">
            <v>489.27</v>
          </cell>
          <cell r="N45">
            <v>496.68400000000003</v>
          </cell>
          <cell r="Q45">
            <v>23.855999999999995</v>
          </cell>
        </row>
        <row r="46">
          <cell r="E46">
            <v>511.97</v>
          </cell>
          <cell r="H46">
            <v>54.738999999999976</v>
          </cell>
          <cell r="K46">
            <v>431.5</v>
          </cell>
          <cell r="N46">
            <v>482.98599999999999</v>
          </cell>
          <cell r="Q46">
            <v>3.2530000000000427</v>
          </cell>
        </row>
        <row r="47">
          <cell r="E47">
            <v>535.68000000000006</v>
          </cell>
          <cell r="H47">
            <v>104.38</v>
          </cell>
          <cell r="K47">
            <v>484.99</v>
          </cell>
          <cell r="N47">
            <v>510.08000000000004</v>
          </cell>
          <cell r="Q47">
            <v>79.29000000000002</v>
          </cell>
        </row>
        <row r="48">
          <cell r="E48">
            <v>1724.9899999999998</v>
          </cell>
          <cell r="H48">
            <v>197.92999999999998</v>
          </cell>
          <cell r="K48">
            <v>1436.48</v>
          </cell>
          <cell r="N48">
            <v>1587.37</v>
          </cell>
          <cell r="Q48">
            <v>47.039999999999964</v>
          </cell>
        </row>
        <row r="49">
          <cell r="E49">
            <v>623.04999999999995</v>
          </cell>
          <cell r="H49">
            <v>70.548000000000002</v>
          </cell>
          <cell r="K49">
            <v>587.65</v>
          </cell>
          <cell r="N49">
            <v>571.21054000000004</v>
          </cell>
          <cell r="Q49">
            <v>86.987459999999942</v>
          </cell>
        </row>
        <row r="50">
          <cell r="E50">
            <v>685.73</v>
          </cell>
          <cell r="H50">
            <v>154.79</v>
          </cell>
          <cell r="K50">
            <v>647.29</v>
          </cell>
          <cell r="N50">
            <v>666.37</v>
          </cell>
          <cell r="Q50">
            <v>135.71000000000004</v>
          </cell>
        </row>
        <row r="51">
          <cell r="E51">
            <v>629.80999999999995</v>
          </cell>
          <cell r="H51">
            <v>-97.480000000000032</v>
          </cell>
          <cell r="K51">
            <v>1037.6300000000001</v>
          </cell>
          <cell r="N51">
            <v>593.78</v>
          </cell>
          <cell r="Q51">
            <v>346.37</v>
          </cell>
        </row>
        <row r="52">
          <cell r="E52">
            <v>738.59999999999991</v>
          </cell>
          <cell r="H52">
            <v>169.74099999999999</v>
          </cell>
          <cell r="K52">
            <v>622.07999999999993</v>
          </cell>
          <cell r="N52">
            <v>702.37</v>
          </cell>
          <cell r="Q52">
            <v>89.450999999999965</v>
          </cell>
        </row>
        <row r="53">
          <cell r="E53">
            <v>601.18000000000006</v>
          </cell>
          <cell r="H53">
            <v>126.23999999999998</v>
          </cell>
          <cell r="K53">
            <v>599.13</v>
          </cell>
          <cell r="N53">
            <v>564.68499999999995</v>
          </cell>
          <cell r="Q53">
            <v>160.685</v>
          </cell>
        </row>
        <row r="54">
          <cell r="E54">
            <v>703.27</v>
          </cell>
          <cell r="H54">
            <v>107.08999999999999</v>
          </cell>
          <cell r="K54">
            <v>689.57</v>
          </cell>
          <cell r="N54">
            <v>722.60400000000004</v>
          </cell>
          <cell r="Q54">
            <v>74.05600000000004</v>
          </cell>
        </row>
        <row r="55">
          <cell r="E55">
            <v>1436.6</v>
          </cell>
          <cell r="H55">
            <v>129.65</v>
          </cell>
          <cell r="K55">
            <v>1191.04</v>
          </cell>
          <cell r="N55">
            <v>1226.3800000000001</v>
          </cell>
          <cell r="Q55">
            <v>94.309999999999945</v>
          </cell>
        </row>
        <row r="56">
          <cell r="E56">
            <v>2595.37</v>
          </cell>
          <cell r="H56">
            <v>-36.67</v>
          </cell>
          <cell r="K56">
            <v>2300.4</v>
          </cell>
          <cell r="N56">
            <v>1924.5684799999999</v>
          </cell>
          <cell r="Q56">
            <v>339.16152000000011</v>
          </cell>
        </row>
        <row r="57">
          <cell r="E57">
            <v>696.31999999999994</v>
          </cell>
          <cell r="H57">
            <v>366.98</v>
          </cell>
          <cell r="K57">
            <v>517.03</v>
          </cell>
          <cell r="N57">
            <v>632.14</v>
          </cell>
          <cell r="Q57">
            <v>251.86999999999992</v>
          </cell>
        </row>
        <row r="58">
          <cell r="E58">
            <v>944.93999999999994</v>
          </cell>
          <cell r="H58">
            <v>101.69</v>
          </cell>
          <cell r="K58">
            <v>803.23</v>
          </cell>
          <cell r="N58">
            <v>848.7</v>
          </cell>
          <cell r="Q58">
            <v>56.21999999999997</v>
          </cell>
        </row>
        <row r="59">
          <cell r="E59">
            <v>435.83</v>
          </cell>
          <cell r="H59">
            <v>108.42000000000002</v>
          </cell>
          <cell r="K59">
            <v>368.45000000000005</v>
          </cell>
          <cell r="N59">
            <v>435.29602999999997</v>
          </cell>
          <cell r="Q59">
            <v>41.573970000000031</v>
          </cell>
        </row>
        <row r="60">
          <cell r="E60">
            <v>1200.8800000000001</v>
          </cell>
          <cell r="H60">
            <v>66.210000000000008</v>
          </cell>
          <cell r="K60">
            <v>1024.96</v>
          </cell>
          <cell r="N60">
            <v>958.97</v>
          </cell>
          <cell r="Q60">
            <v>132.19999999999993</v>
          </cell>
        </row>
        <row r="61">
          <cell r="E61">
            <v>674.15</v>
          </cell>
          <cell r="H61">
            <v>81.446899999999999</v>
          </cell>
          <cell r="K61">
            <v>561.07000000000005</v>
          </cell>
          <cell r="N61">
            <v>608.41932999999995</v>
          </cell>
          <cell r="Q61">
            <v>34.097570000000019</v>
          </cell>
        </row>
        <row r="62">
          <cell r="E62">
            <v>681.63</v>
          </cell>
          <cell r="H62">
            <v>-89.14</v>
          </cell>
          <cell r="K62">
            <v>792.15000000000009</v>
          </cell>
          <cell r="N62">
            <v>709.90465999999992</v>
          </cell>
          <cell r="Q62">
            <v>-6.8946599999999307</v>
          </cell>
        </row>
        <row r="63">
          <cell r="E63">
            <v>869.88</v>
          </cell>
          <cell r="H63">
            <v>-6.3889999999999958</v>
          </cell>
          <cell r="K63">
            <v>797.7</v>
          </cell>
          <cell r="N63">
            <v>730.60146000000009</v>
          </cell>
          <cell r="Q63">
            <v>60.709540000000004</v>
          </cell>
        </row>
        <row r="64">
          <cell r="E64">
            <v>641.26</v>
          </cell>
          <cell r="H64">
            <v>-190.14</v>
          </cell>
          <cell r="K64">
            <v>808.88</v>
          </cell>
          <cell r="N64">
            <v>598.43700000000001</v>
          </cell>
          <cell r="Q64">
            <v>20.30299999999994</v>
          </cell>
        </row>
        <row r="65">
          <cell r="E65">
            <v>1271.2</v>
          </cell>
          <cell r="H65">
            <v>338.58000000000004</v>
          </cell>
          <cell r="K65">
            <v>1070.08</v>
          </cell>
          <cell r="N65">
            <v>1132.9445000000001</v>
          </cell>
          <cell r="Q65">
            <v>275.71550000000013</v>
          </cell>
        </row>
        <row r="66">
          <cell r="E66">
            <v>757.16000000000008</v>
          </cell>
          <cell r="H66">
            <v>95.715999999999994</v>
          </cell>
          <cell r="K66">
            <v>631.41000000000008</v>
          </cell>
          <cell r="N66">
            <v>698.23299999999995</v>
          </cell>
          <cell r="Q66">
            <v>28.893000000000029</v>
          </cell>
        </row>
        <row r="67">
          <cell r="E67">
            <v>620.08000000000004</v>
          </cell>
          <cell r="H67">
            <v>152.80000000000001</v>
          </cell>
          <cell r="K67">
            <v>574.13</v>
          </cell>
          <cell r="N67">
            <v>616.29999999999995</v>
          </cell>
          <cell r="Q67">
            <v>110.63000000000008</v>
          </cell>
        </row>
        <row r="68">
          <cell r="E68">
            <v>720.79</v>
          </cell>
          <cell r="H68">
            <v>67.97</v>
          </cell>
          <cell r="K68">
            <v>601.77</v>
          </cell>
          <cell r="N68">
            <v>642.81999999999994</v>
          </cell>
          <cell r="Q68">
            <v>26.919999999999959</v>
          </cell>
        </row>
        <row r="69">
          <cell r="E69">
            <v>1185.71</v>
          </cell>
          <cell r="H69">
            <v>314.08999999999997</v>
          </cell>
          <cell r="K69">
            <v>981.91000000000008</v>
          </cell>
          <cell r="N69">
            <v>977.89603</v>
          </cell>
          <cell r="Q69">
            <v>318.10397000000006</v>
          </cell>
        </row>
        <row r="70">
          <cell r="E70">
            <v>1045.07</v>
          </cell>
          <cell r="H70">
            <v>163.48000000000002</v>
          </cell>
          <cell r="K70">
            <v>919.37</v>
          </cell>
          <cell r="N70">
            <v>873.29</v>
          </cell>
          <cell r="Q70">
            <v>209.56</v>
          </cell>
        </row>
        <row r="71">
          <cell r="E71">
            <v>748.73</v>
          </cell>
          <cell r="H71">
            <v>-47.110000000000007</v>
          </cell>
          <cell r="K71">
            <v>830.24</v>
          </cell>
          <cell r="N71">
            <v>667.03099999999995</v>
          </cell>
          <cell r="Q71">
            <v>116.09899999999993</v>
          </cell>
        </row>
        <row r="72">
          <cell r="E72">
            <v>905.67000000000007</v>
          </cell>
          <cell r="H72">
            <v>-90.5</v>
          </cell>
          <cell r="K72">
            <v>947</v>
          </cell>
          <cell r="N72">
            <v>806.65</v>
          </cell>
          <cell r="Q72">
            <v>49.85000000000008</v>
          </cell>
        </row>
        <row r="73">
          <cell r="E73">
            <v>659.5</v>
          </cell>
          <cell r="H73">
            <v>50.341999999999999</v>
          </cell>
          <cell r="K73">
            <v>570.92000000000007</v>
          </cell>
          <cell r="N73">
            <v>579.28</v>
          </cell>
          <cell r="Q73">
            <v>41.981999999999971</v>
          </cell>
        </row>
        <row r="74">
          <cell r="E74">
            <v>1504.08</v>
          </cell>
          <cell r="H74">
            <v>-176.16</v>
          </cell>
          <cell r="K74">
            <v>1465.37</v>
          </cell>
          <cell r="N74">
            <v>1324.9</v>
          </cell>
          <cell r="Q74">
            <v>-35.690000000000168</v>
          </cell>
        </row>
        <row r="75">
          <cell r="E75">
            <v>477.70000000000005</v>
          </cell>
          <cell r="H75">
            <v>70.085999999999999</v>
          </cell>
          <cell r="K75">
            <v>390.54</v>
          </cell>
          <cell r="N75">
            <v>444.90470000000005</v>
          </cell>
          <cell r="Q75">
            <v>15.721300000000014</v>
          </cell>
        </row>
        <row r="76">
          <cell r="E76">
            <v>1324.71</v>
          </cell>
          <cell r="H76">
            <v>63.380000000000024</v>
          </cell>
          <cell r="K76">
            <v>1165.69</v>
          </cell>
          <cell r="N76">
            <v>1206.3697000000002</v>
          </cell>
          <cell r="Q76">
            <v>22.700300000000084</v>
          </cell>
        </row>
        <row r="77">
          <cell r="E77">
            <v>2158.8599999999997</v>
          </cell>
          <cell r="H77">
            <v>884.18999999999983</v>
          </cell>
          <cell r="K77">
            <v>1630.17</v>
          </cell>
          <cell r="N77">
            <v>2100.09</v>
          </cell>
          <cell r="Q77">
            <v>414.26999999999987</v>
          </cell>
        </row>
        <row r="78">
          <cell r="E78">
            <v>1044.21</v>
          </cell>
          <cell r="H78">
            <v>59.19</v>
          </cell>
          <cell r="K78">
            <v>953.22</v>
          </cell>
          <cell r="N78">
            <v>990.03</v>
          </cell>
          <cell r="Q78">
            <v>22.379999999999995</v>
          </cell>
        </row>
        <row r="79">
          <cell r="E79">
            <v>1047.57</v>
          </cell>
          <cell r="H79">
            <v>58.970000000000006</v>
          </cell>
          <cell r="K79">
            <v>1101.1599999999999</v>
          </cell>
          <cell r="N79">
            <v>1035.366</v>
          </cell>
          <cell r="Q79">
            <v>124.76399999999995</v>
          </cell>
        </row>
        <row r="80">
          <cell r="E80">
            <v>1125.5899999999999</v>
          </cell>
          <cell r="H80">
            <v>-21.750000000000004</v>
          </cell>
          <cell r="K80">
            <v>1129.56</v>
          </cell>
          <cell r="N80">
            <v>1057.8899899999999</v>
          </cell>
          <cell r="Q80">
            <v>49.920010000000161</v>
          </cell>
        </row>
        <row r="81">
          <cell r="E81">
            <v>1313.49</v>
          </cell>
          <cell r="H81">
            <v>117.48999999999998</v>
          </cell>
          <cell r="K81">
            <v>1119.53</v>
          </cell>
          <cell r="N81">
            <v>1199.76</v>
          </cell>
          <cell r="Q81">
            <v>37.259999999999991</v>
          </cell>
        </row>
        <row r="82">
          <cell r="E82">
            <v>956.53</v>
          </cell>
          <cell r="H82">
            <v>67.760000000000019</v>
          </cell>
          <cell r="K82">
            <v>860.17000000000007</v>
          </cell>
          <cell r="N82">
            <v>724.96</v>
          </cell>
          <cell r="Q82">
            <v>202.96999999999997</v>
          </cell>
        </row>
        <row r="83">
          <cell r="E83">
            <v>291.17</v>
          </cell>
          <cell r="H83">
            <v>-55.819999999999993</v>
          </cell>
          <cell r="K83">
            <v>329.31</v>
          </cell>
          <cell r="N83">
            <v>257.30396000000002</v>
          </cell>
          <cell r="Q83">
            <v>16.186040000000006</v>
          </cell>
        </row>
        <row r="84">
          <cell r="E84">
            <v>387.04999999999995</v>
          </cell>
          <cell r="H84">
            <v>42.414000000000001</v>
          </cell>
          <cell r="K84">
            <v>336.37</v>
          </cell>
          <cell r="N84">
            <v>370.28307999999998</v>
          </cell>
          <cell r="Q84">
            <v>8.5009200000000078</v>
          </cell>
        </row>
      </sheetData>
      <sheetData sheetId="18">
        <row r="9">
          <cell r="N9">
            <v>41432.843919999999</v>
          </cell>
        </row>
        <row r="10">
          <cell r="E10">
            <v>528.13</v>
          </cell>
          <cell r="H10">
            <v>83.406999999999996</v>
          </cell>
          <cell r="K10">
            <v>425.17</v>
          </cell>
          <cell r="N10">
            <v>503.91999999999996</v>
          </cell>
          <cell r="Q10">
            <v>4.6570000000000391</v>
          </cell>
        </row>
        <row r="11">
          <cell r="E11">
            <v>906.75</v>
          </cell>
          <cell r="H11">
            <v>13.520000000000016</v>
          </cell>
          <cell r="K11">
            <v>764.98</v>
          </cell>
          <cell r="N11">
            <v>545.08999999999992</v>
          </cell>
          <cell r="Q11">
            <v>233.41000000000008</v>
          </cell>
        </row>
        <row r="12">
          <cell r="E12">
            <v>1438.9</v>
          </cell>
          <cell r="H12">
            <v>45.779999999999994</v>
          </cell>
          <cell r="K12">
            <v>1316.58</v>
          </cell>
          <cell r="N12">
            <v>1187.2988399999999</v>
          </cell>
          <cell r="Q12">
            <v>175.06115999999997</v>
          </cell>
        </row>
        <row r="13">
          <cell r="E13">
            <v>597.23</v>
          </cell>
          <cell r="H13">
            <v>19.540000000000006</v>
          </cell>
          <cell r="K13">
            <v>550.33999999999992</v>
          </cell>
          <cell r="N13">
            <v>567.9</v>
          </cell>
          <cell r="Q13">
            <v>1.9799999999999613</v>
          </cell>
        </row>
        <row r="14">
          <cell r="E14">
            <v>390.15999999999997</v>
          </cell>
          <cell r="H14">
            <v>-100.18414</v>
          </cell>
          <cell r="K14">
            <v>480.57000000000005</v>
          </cell>
          <cell r="N14">
            <v>378.94598000000002</v>
          </cell>
          <cell r="Q14">
            <v>1.4398799999999881</v>
          </cell>
        </row>
        <row r="15">
          <cell r="E15">
            <v>1209.1500000000001</v>
          </cell>
          <cell r="H15">
            <v>52.014750000000006</v>
          </cell>
          <cell r="K15">
            <v>997.38999999999987</v>
          </cell>
          <cell r="N15">
            <v>907.74182999999994</v>
          </cell>
          <cell r="Q15">
            <v>141.66291999999999</v>
          </cell>
        </row>
        <row r="16">
          <cell r="E16">
            <v>556.87</v>
          </cell>
          <cell r="H16">
            <v>159.41</v>
          </cell>
          <cell r="K16">
            <v>396.43</v>
          </cell>
          <cell r="N16">
            <v>574.84</v>
          </cell>
          <cell r="Q16">
            <v>-19</v>
          </cell>
        </row>
        <row r="17">
          <cell r="E17">
            <v>285.05</v>
          </cell>
          <cell r="H17">
            <v>-4.5600000000000005</v>
          </cell>
          <cell r="K17">
            <v>287.31</v>
          </cell>
          <cell r="N17">
            <v>268.75</v>
          </cell>
          <cell r="Q17">
            <v>13.999999999999986</v>
          </cell>
        </row>
        <row r="18">
          <cell r="E18">
            <v>887.37000000000012</v>
          </cell>
          <cell r="H18">
            <v>-115.84</v>
          </cell>
          <cell r="K18">
            <v>927.35</v>
          </cell>
          <cell r="N18">
            <v>798.47500000000002</v>
          </cell>
          <cell r="Q18">
            <v>13.035000000000025</v>
          </cell>
        </row>
        <row r="19">
          <cell r="E19">
            <v>952.84999999999991</v>
          </cell>
          <cell r="H19">
            <v>248.05</v>
          </cell>
          <cell r="K19">
            <v>612.72</v>
          </cell>
          <cell r="N19">
            <v>749.89</v>
          </cell>
          <cell r="Q19">
            <v>110.88</v>
          </cell>
        </row>
        <row r="20">
          <cell r="E20">
            <v>468.21</v>
          </cell>
          <cell r="H20">
            <v>87.92</v>
          </cell>
          <cell r="K20">
            <v>446.5</v>
          </cell>
          <cell r="N20">
            <v>439.73599999999999</v>
          </cell>
          <cell r="Q20">
            <v>94.683999999999969</v>
          </cell>
        </row>
        <row r="21">
          <cell r="E21">
            <v>613.87</v>
          </cell>
          <cell r="H21">
            <v>181.51</v>
          </cell>
          <cell r="K21">
            <v>421.51</v>
          </cell>
          <cell r="N21">
            <v>600.85400000000004</v>
          </cell>
          <cell r="Q21">
            <v>2.1660000000000252</v>
          </cell>
        </row>
        <row r="22">
          <cell r="E22">
            <v>793.97</v>
          </cell>
          <cell r="H22">
            <v>95.211000000000013</v>
          </cell>
          <cell r="K22">
            <v>662.06</v>
          </cell>
          <cell r="N22">
            <v>701.03600000000006</v>
          </cell>
          <cell r="Q22">
            <v>56.234999999999957</v>
          </cell>
        </row>
        <row r="23">
          <cell r="E23">
            <v>875.98</v>
          </cell>
          <cell r="H23">
            <v>-188.1</v>
          </cell>
          <cell r="K23">
            <v>975.59</v>
          </cell>
          <cell r="N23">
            <v>740.06</v>
          </cell>
          <cell r="Q23">
            <v>47.430000000000064</v>
          </cell>
        </row>
        <row r="24">
          <cell r="E24">
            <v>686.38</v>
          </cell>
          <cell r="H24">
            <v>-34.849999999999994</v>
          </cell>
          <cell r="K24">
            <v>652.54</v>
          </cell>
          <cell r="N24">
            <v>577.64351999999997</v>
          </cell>
          <cell r="Q24">
            <v>40.046480000000003</v>
          </cell>
        </row>
        <row r="25">
          <cell r="E25">
            <v>357.88</v>
          </cell>
          <cell r="H25">
            <v>-4.1899999999999959</v>
          </cell>
          <cell r="K25">
            <v>317.23</v>
          </cell>
          <cell r="N25">
            <v>344.46000000000004</v>
          </cell>
          <cell r="Q25">
            <v>-31.42</v>
          </cell>
        </row>
        <row r="26">
          <cell r="E26">
            <v>997.61</v>
          </cell>
          <cell r="H26">
            <v>73.389999999999986</v>
          </cell>
          <cell r="K26">
            <v>838.51</v>
          </cell>
          <cell r="N26">
            <v>861.38000000000011</v>
          </cell>
          <cell r="Q26">
            <v>50.519999999999925</v>
          </cell>
        </row>
        <row r="27">
          <cell r="E27">
            <v>430.87</v>
          </cell>
          <cell r="H27">
            <v>86.527999999999992</v>
          </cell>
          <cell r="K27">
            <v>390.19</v>
          </cell>
          <cell r="N27">
            <v>455.02661000000001</v>
          </cell>
          <cell r="Q27">
            <v>21.69138999999997</v>
          </cell>
        </row>
        <row r="28">
          <cell r="E28">
            <v>677.14</v>
          </cell>
          <cell r="H28">
            <v>46.03</v>
          </cell>
          <cell r="K28">
            <v>569.14</v>
          </cell>
          <cell r="N28">
            <v>617.99</v>
          </cell>
          <cell r="Q28">
            <v>-2.8199999999999648</v>
          </cell>
        </row>
        <row r="29">
          <cell r="E29">
            <v>404.75</v>
          </cell>
          <cell r="H29">
            <v>30.57985</v>
          </cell>
          <cell r="K29">
            <v>364.90999999999997</v>
          </cell>
          <cell r="N29">
            <v>385.55821000000003</v>
          </cell>
          <cell r="Q29">
            <v>9.9316400000000158</v>
          </cell>
        </row>
        <row r="30">
          <cell r="E30">
            <v>376.93</v>
          </cell>
          <cell r="H30">
            <v>37.910000000000004</v>
          </cell>
          <cell r="K30">
            <v>329.94</v>
          </cell>
          <cell r="N30">
            <v>361.63171999999997</v>
          </cell>
          <cell r="Q30">
            <v>6.2182799999999929</v>
          </cell>
        </row>
        <row r="31">
          <cell r="E31">
            <v>803.97</v>
          </cell>
          <cell r="H31">
            <v>51.87</v>
          </cell>
          <cell r="K31">
            <v>673.73</v>
          </cell>
          <cell r="N31">
            <v>683.79</v>
          </cell>
          <cell r="Q31">
            <v>41.810000000000059</v>
          </cell>
        </row>
        <row r="32">
          <cell r="E32">
            <v>478.99</v>
          </cell>
          <cell r="H32">
            <v>56.65</v>
          </cell>
          <cell r="K32">
            <v>372.03999999999996</v>
          </cell>
          <cell r="N32">
            <v>389.59000000000003</v>
          </cell>
          <cell r="Q32">
            <v>39.099999999999966</v>
          </cell>
        </row>
        <row r="33">
          <cell r="E33">
            <v>693.49</v>
          </cell>
          <cell r="H33">
            <v>125.72</v>
          </cell>
          <cell r="K33">
            <v>542</v>
          </cell>
          <cell r="N33">
            <v>588.18000000000006</v>
          </cell>
          <cell r="Q33">
            <v>79.539999999999992</v>
          </cell>
        </row>
        <row r="34">
          <cell r="E34">
            <v>570.24</v>
          </cell>
          <cell r="H34">
            <v>-277.81408999999996</v>
          </cell>
          <cell r="K34">
            <v>785.31999999999994</v>
          </cell>
          <cell r="N34">
            <v>432.57998999999995</v>
          </cell>
          <cell r="Q34">
            <v>74.925919999999991</v>
          </cell>
        </row>
        <row r="35">
          <cell r="E35">
            <v>698.95</v>
          </cell>
          <cell r="H35">
            <v>75.612000000000009</v>
          </cell>
          <cell r="K35">
            <v>576.53</v>
          </cell>
          <cell r="N35">
            <v>632.56999999999994</v>
          </cell>
          <cell r="Q35">
            <v>19.57200000000006</v>
          </cell>
        </row>
        <row r="36">
          <cell r="E36">
            <v>382.15999999999997</v>
          </cell>
          <cell r="H36">
            <v>20.330000000000002</v>
          </cell>
          <cell r="K36">
            <v>353.27</v>
          </cell>
          <cell r="N36">
            <v>367.53999999999996</v>
          </cell>
          <cell r="Q36">
            <v>6.0600000000000307</v>
          </cell>
        </row>
        <row r="37">
          <cell r="E37">
            <v>314.52999999999997</v>
          </cell>
          <cell r="H37">
            <v>22.01</v>
          </cell>
          <cell r="K37">
            <v>258.06</v>
          </cell>
          <cell r="N37">
            <v>252.97955000000002</v>
          </cell>
          <cell r="Q37">
            <v>27.09044999999999</v>
          </cell>
        </row>
        <row r="38">
          <cell r="E38">
            <v>745.86</v>
          </cell>
          <cell r="H38">
            <v>-51.0396</v>
          </cell>
          <cell r="K38">
            <v>762.24</v>
          </cell>
          <cell r="N38">
            <v>682.33904000000007</v>
          </cell>
          <cell r="Q38">
            <v>28.861359999999991</v>
          </cell>
        </row>
        <row r="39">
          <cell r="E39">
            <v>371.19000000000005</v>
          </cell>
          <cell r="H39">
            <v>39.72</v>
          </cell>
          <cell r="K39">
            <v>277.02999999999997</v>
          </cell>
          <cell r="N39">
            <v>284.95</v>
          </cell>
          <cell r="Q39">
            <v>31.799999999999983</v>
          </cell>
        </row>
        <row r="40">
          <cell r="E40">
            <v>822.66000000000008</v>
          </cell>
          <cell r="H40">
            <v>142.83000000000001</v>
          </cell>
          <cell r="K40">
            <v>649.06999999999994</v>
          </cell>
          <cell r="N40">
            <v>705.06</v>
          </cell>
          <cell r="Q40">
            <v>86.840000000000032</v>
          </cell>
        </row>
        <row r="41">
          <cell r="E41">
            <v>942.56000000000006</v>
          </cell>
          <cell r="H41">
            <v>-118.34</v>
          </cell>
          <cell r="K41">
            <v>964.71</v>
          </cell>
          <cell r="N41">
            <v>741.625</v>
          </cell>
          <cell r="Q41">
            <v>104.745</v>
          </cell>
        </row>
        <row r="42">
          <cell r="E42">
            <v>367.19</v>
          </cell>
          <cell r="H42">
            <v>95.76</v>
          </cell>
          <cell r="K42">
            <v>277.82</v>
          </cell>
          <cell r="N42">
            <v>343.10500000000002</v>
          </cell>
          <cell r="Q42">
            <v>30.474999999999966</v>
          </cell>
        </row>
        <row r="43">
          <cell r="E43">
            <v>1172.8699999999999</v>
          </cell>
          <cell r="H43">
            <v>202.26000000000002</v>
          </cell>
          <cell r="K43">
            <v>871.56000000000006</v>
          </cell>
          <cell r="N43">
            <v>1096.6299999999999</v>
          </cell>
          <cell r="Q43">
            <v>-22.809999999999889</v>
          </cell>
        </row>
        <row r="44">
          <cell r="E44">
            <v>334.39</v>
          </cell>
          <cell r="H44">
            <v>-12.58</v>
          </cell>
          <cell r="K44">
            <v>330.72</v>
          </cell>
          <cell r="N44">
            <v>305.61211000000003</v>
          </cell>
          <cell r="Q44">
            <v>12.527889999999985</v>
          </cell>
        </row>
        <row r="45">
          <cell r="E45">
            <v>448.74</v>
          </cell>
          <cell r="H45">
            <v>33.75</v>
          </cell>
          <cell r="K45">
            <v>377.70000000000005</v>
          </cell>
          <cell r="N45">
            <v>376.10199999999998</v>
          </cell>
          <cell r="Q45">
            <v>35.348000000000013</v>
          </cell>
        </row>
        <row r="46">
          <cell r="E46">
            <v>395.98</v>
          </cell>
          <cell r="H46">
            <v>42.574000000000012</v>
          </cell>
          <cell r="K46">
            <v>302.68</v>
          </cell>
          <cell r="N46">
            <v>345.90800000000002</v>
          </cell>
          <cell r="Q46">
            <v>-0.65399999999996794</v>
          </cell>
        </row>
        <row r="47">
          <cell r="E47">
            <v>420.81</v>
          </cell>
          <cell r="H47">
            <v>84.08</v>
          </cell>
          <cell r="K47">
            <v>361.06</v>
          </cell>
          <cell r="N47">
            <v>396.72</v>
          </cell>
          <cell r="Q47">
            <v>48.420000000000016</v>
          </cell>
        </row>
        <row r="48">
          <cell r="E48">
            <v>1262.8699999999999</v>
          </cell>
          <cell r="H48">
            <v>235.27</v>
          </cell>
          <cell r="K48">
            <v>900.11</v>
          </cell>
          <cell r="N48">
            <v>1046.83</v>
          </cell>
          <cell r="Q48">
            <v>88.549999999999955</v>
          </cell>
        </row>
        <row r="49">
          <cell r="E49">
            <v>511.84</v>
          </cell>
          <cell r="H49">
            <v>27.693000000000005</v>
          </cell>
          <cell r="K49">
            <v>481.52</v>
          </cell>
          <cell r="N49">
            <v>462.80921000000001</v>
          </cell>
          <cell r="Q49">
            <v>46.403790000000015</v>
          </cell>
        </row>
        <row r="50">
          <cell r="E50">
            <v>630.31999999999994</v>
          </cell>
          <cell r="H50">
            <v>27.539999999999992</v>
          </cell>
          <cell r="K50">
            <v>593.52</v>
          </cell>
          <cell r="N50">
            <v>516.66000000000008</v>
          </cell>
          <cell r="Q50">
            <v>104.39999999999992</v>
          </cell>
        </row>
        <row r="51">
          <cell r="E51">
            <v>830.1400000000001</v>
          </cell>
          <cell r="H51">
            <v>-111.04000000000003</v>
          </cell>
          <cell r="K51">
            <v>856.72</v>
          </cell>
          <cell r="N51">
            <v>576.32000000000005</v>
          </cell>
          <cell r="Q51">
            <v>169.35999999999987</v>
          </cell>
        </row>
        <row r="52">
          <cell r="E52">
            <v>558.43000000000006</v>
          </cell>
          <cell r="H52">
            <v>93.81</v>
          </cell>
          <cell r="K52">
            <v>471.53000000000003</v>
          </cell>
          <cell r="N52">
            <v>486.34399999999999</v>
          </cell>
          <cell r="Q52">
            <v>78.996000000000038</v>
          </cell>
        </row>
        <row r="53">
          <cell r="E53">
            <v>325.02999999999997</v>
          </cell>
          <cell r="H53">
            <v>46.449100000000001</v>
          </cell>
          <cell r="K53">
            <v>306.60000000000002</v>
          </cell>
          <cell r="N53">
            <v>288.28999999999996</v>
          </cell>
          <cell r="Q53">
            <v>64.759099999999989</v>
          </cell>
        </row>
        <row r="54">
          <cell r="E54">
            <v>339.62</v>
          </cell>
          <cell r="H54">
            <v>36.67</v>
          </cell>
          <cell r="K54">
            <v>349.75</v>
          </cell>
          <cell r="N54">
            <v>350.80099999999999</v>
          </cell>
          <cell r="Q54">
            <v>35.619</v>
          </cell>
        </row>
        <row r="55">
          <cell r="E55">
            <v>689.49</v>
          </cell>
          <cell r="H55">
            <v>106.8</v>
          </cell>
          <cell r="K55">
            <v>531.43000000000006</v>
          </cell>
          <cell r="N55">
            <v>599</v>
          </cell>
          <cell r="Q55">
            <v>39.230000000000047</v>
          </cell>
        </row>
        <row r="56">
          <cell r="E56">
            <v>1503.0700000000002</v>
          </cell>
          <cell r="H56">
            <v>-54.36</v>
          </cell>
          <cell r="K56">
            <v>1404.05</v>
          </cell>
          <cell r="N56">
            <v>1211.5549799999999</v>
          </cell>
          <cell r="Q56">
            <v>138.13501999999994</v>
          </cell>
        </row>
        <row r="57">
          <cell r="E57">
            <v>502.08000000000004</v>
          </cell>
          <cell r="H57">
            <v>275.11</v>
          </cell>
          <cell r="K57">
            <v>359.07</v>
          </cell>
          <cell r="N57">
            <v>511.55</v>
          </cell>
          <cell r="Q57">
            <v>122.62999999999994</v>
          </cell>
        </row>
        <row r="58">
          <cell r="E58">
            <v>610.63</v>
          </cell>
          <cell r="H58">
            <v>6.01</v>
          </cell>
          <cell r="K58">
            <v>593.64</v>
          </cell>
          <cell r="N58">
            <v>570.71</v>
          </cell>
          <cell r="Q58">
            <v>28.939999999999998</v>
          </cell>
        </row>
        <row r="59">
          <cell r="E59">
            <v>344.15</v>
          </cell>
          <cell r="H59">
            <v>113.85</v>
          </cell>
          <cell r="K59">
            <v>256.87</v>
          </cell>
          <cell r="N59">
            <v>322.62437999999997</v>
          </cell>
          <cell r="Q59">
            <v>48.095619999999997</v>
          </cell>
        </row>
        <row r="60">
          <cell r="E60">
            <v>695.14</v>
          </cell>
          <cell r="H60">
            <v>65.180000000000007</v>
          </cell>
          <cell r="K60">
            <v>592.56999999999994</v>
          </cell>
          <cell r="N60">
            <v>584.26</v>
          </cell>
          <cell r="Q60">
            <v>73.490000000000038</v>
          </cell>
        </row>
        <row r="61">
          <cell r="E61">
            <v>299.27</v>
          </cell>
          <cell r="H61">
            <v>63.503690000000006</v>
          </cell>
          <cell r="K61">
            <v>232.49</v>
          </cell>
          <cell r="N61">
            <v>283.33125000000001</v>
          </cell>
          <cell r="Q61">
            <v>12.662440000000004</v>
          </cell>
        </row>
        <row r="62">
          <cell r="E62">
            <v>429.07</v>
          </cell>
          <cell r="H62">
            <v>-39.46</v>
          </cell>
          <cell r="K62">
            <v>463.48</v>
          </cell>
          <cell r="N62">
            <v>395.94429000000002</v>
          </cell>
          <cell r="Q62">
            <v>28.075709999999987</v>
          </cell>
        </row>
        <row r="63">
          <cell r="E63">
            <v>639.02</v>
          </cell>
          <cell r="H63">
            <v>-39.74</v>
          </cell>
          <cell r="K63">
            <v>603.07000000000005</v>
          </cell>
          <cell r="N63">
            <v>524.11765000000003</v>
          </cell>
          <cell r="Q63">
            <v>39.212350000000043</v>
          </cell>
        </row>
        <row r="64">
          <cell r="E64">
            <v>635.13</v>
          </cell>
          <cell r="H64">
            <v>-55</v>
          </cell>
          <cell r="K64">
            <v>619.03</v>
          </cell>
          <cell r="N64">
            <v>469.81629999999996</v>
          </cell>
          <cell r="Q64">
            <v>94.213699999999989</v>
          </cell>
        </row>
        <row r="65">
          <cell r="E65">
            <v>751.36</v>
          </cell>
          <cell r="H65">
            <v>176.15000000000003</v>
          </cell>
          <cell r="K65">
            <v>628.71</v>
          </cell>
          <cell r="N65">
            <v>680.63132999999993</v>
          </cell>
          <cell r="Q65">
            <v>124.22867000000002</v>
          </cell>
        </row>
        <row r="66">
          <cell r="E66">
            <v>554.97</v>
          </cell>
          <cell r="H66">
            <v>61.304000000000002</v>
          </cell>
          <cell r="K66">
            <v>455.88</v>
          </cell>
          <cell r="N66">
            <v>462.72500000000002</v>
          </cell>
          <cell r="Q66">
            <v>54.458999999999946</v>
          </cell>
        </row>
        <row r="67">
          <cell r="E67">
            <v>350.18</v>
          </cell>
          <cell r="H67">
            <v>129.06</v>
          </cell>
          <cell r="K67">
            <v>218.39999999999998</v>
          </cell>
          <cell r="N67">
            <v>317.61</v>
          </cell>
          <cell r="Q67">
            <v>29.84999999999998</v>
          </cell>
        </row>
        <row r="68">
          <cell r="E68">
            <v>465.48</v>
          </cell>
          <cell r="H68">
            <v>30.94</v>
          </cell>
          <cell r="K68">
            <v>385.55</v>
          </cell>
          <cell r="N68">
            <v>419.61</v>
          </cell>
          <cell r="Q68">
            <v>-3.1199999999999761</v>
          </cell>
        </row>
        <row r="69">
          <cell r="E69">
            <v>922.15000000000009</v>
          </cell>
          <cell r="H69">
            <v>202.13000000000002</v>
          </cell>
          <cell r="K69">
            <v>760.12</v>
          </cell>
          <cell r="N69">
            <v>767.32999999999993</v>
          </cell>
          <cell r="Q69">
            <v>194.92000000000002</v>
          </cell>
        </row>
        <row r="70">
          <cell r="E70">
            <v>692.23</v>
          </cell>
          <cell r="H70">
            <v>100.13</v>
          </cell>
          <cell r="K70">
            <v>587.15</v>
          </cell>
          <cell r="N70">
            <v>550.28</v>
          </cell>
          <cell r="Q70">
            <v>136.99999999999994</v>
          </cell>
        </row>
        <row r="71">
          <cell r="E71">
            <v>461.20000000000005</v>
          </cell>
          <cell r="H71">
            <v>-108.28999999999999</v>
          </cell>
          <cell r="K71">
            <v>601.39</v>
          </cell>
          <cell r="N71">
            <v>443.35</v>
          </cell>
          <cell r="Q71">
            <v>49.749999999999972</v>
          </cell>
        </row>
        <row r="72">
          <cell r="E72">
            <v>685.3</v>
          </cell>
          <cell r="H72">
            <v>30.3</v>
          </cell>
          <cell r="K72">
            <v>580.31999999999994</v>
          </cell>
          <cell r="N72">
            <v>561.01</v>
          </cell>
          <cell r="Q72">
            <v>49.609999999999957</v>
          </cell>
        </row>
        <row r="73">
          <cell r="E73">
            <v>442.03</v>
          </cell>
          <cell r="H73">
            <v>59.109000000000002</v>
          </cell>
          <cell r="K73">
            <v>340.29</v>
          </cell>
          <cell r="N73">
            <v>347.45</v>
          </cell>
          <cell r="Q73">
            <v>51.949000000000012</v>
          </cell>
        </row>
        <row r="74">
          <cell r="E74">
            <v>911.49</v>
          </cell>
          <cell r="H74">
            <v>-20.81</v>
          </cell>
          <cell r="K74">
            <v>838.25</v>
          </cell>
          <cell r="N74">
            <v>793.93000000000006</v>
          </cell>
          <cell r="Q74">
            <v>23.509999999999991</v>
          </cell>
        </row>
        <row r="75">
          <cell r="E75">
            <v>232.33999999999997</v>
          </cell>
          <cell r="H75">
            <v>24.401000000000003</v>
          </cell>
          <cell r="K75">
            <v>198.70999999999998</v>
          </cell>
          <cell r="N75">
            <v>216.42172999999997</v>
          </cell>
          <cell r="Q75">
            <v>6.6892700000000076</v>
          </cell>
        </row>
        <row r="76">
          <cell r="E76">
            <v>697.74</v>
          </cell>
          <cell r="H76">
            <v>-29.589999999999989</v>
          </cell>
          <cell r="K76">
            <v>620.84</v>
          </cell>
          <cell r="N76">
            <v>561.28</v>
          </cell>
          <cell r="Q76">
            <v>29.970000000000084</v>
          </cell>
        </row>
        <row r="77">
          <cell r="E77">
            <v>1175</v>
          </cell>
          <cell r="H77">
            <v>539.34</v>
          </cell>
          <cell r="K77">
            <v>744.25</v>
          </cell>
          <cell r="N77">
            <v>1230.7</v>
          </cell>
          <cell r="Q77">
            <v>52.890000000000043</v>
          </cell>
        </row>
        <row r="78">
          <cell r="E78">
            <v>565.53</v>
          </cell>
          <cell r="H78">
            <v>30.800000000000004</v>
          </cell>
          <cell r="K78">
            <v>521.72</v>
          </cell>
          <cell r="N78">
            <v>562.45000000000005</v>
          </cell>
          <cell r="Q78">
            <v>-9.9300000000000068</v>
          </cell>
        </row>
        <row r="79">
          <cell r="E79">
            <v>731.31999999999994</v>
          </cell>
          <cell r="H79">
            <v>-0.96999999999999709</v>
          </cell>
          <cell r="K79">
            <v>744.76</v>
          </cell>
          <cell r="N79">
            <v>687.94200000000001</v>
          </cell>
          <cell r="Q79">
            <v>55.847999999999956</v>
          </cell>
        </row>
        <row r="80">
          <cell r="E80">
            <v>642.4</v>
          </cell>
          <cell r="H80">
            <v>-24.759999999999998</v>
          </cell>
          <cell r="K80">
            <v>667.82999999999993</v>
          </cell>
          <cell r="N80">
            <v>618.78</v>
          </cell>
          <cell r="Q80">
            <v>24.29000000000002</v>
          </cell>
        </row>
        <row r="81">
          <cell r="E81">
            <v>1009.69</v>
          </cell>
          <cell r="H81">
            <v>88.759999999999991</v>
          </cell>
          <cell r="K81">
            <v>858.17</v>
          </cell>
          <cell r="N81">
            <v>958.8</v>
          </cell>
          <cell r="Q81">
            <v>-11.870000000000005</v>
          </cell>
        </row>
        <row r="82">
          <cell r="E82">
            <v>573.47</v>
          </cell>
          <cell r="H82">
            <v>26.570000000000007</v>
          </cell>
          <cell r="K82">
            <v>514.75</v>
          </cell>
          <cell r="N82">
            <v>433.72</v>
          </cell>
          <cell r="Q82">
            <v>107.59999999999994</v>
          </cell>
        </row>
        <row r="83">
          <cell r="E83">
            <v>273.97000000000003</v>
          </cell>
          <cell r="H83">
            <v>-59.58</v>
          </cell>
          <cell r="K83">
            <v>298.39999999999998</v>
          </cell>
          <cell r="N83">
            <v>205.01167000000001</v>
          </cell>
          <cell r="Q83">
            <v>33.808329999999984</v>
          </cell>
        </row>
        <row r="84">
          <cell r="E84">
            <v>167.13</v>
          </cell>
          <cell r="H84">
            <v>-9.408000000000003</v>
          </cell>
          <cell r="K84">
            <v>216.01</v>
          </cell>
          <cell r="N84">
            <v>219.34073000000001</v>
          </cell>
          <cell r="Q84">
            <v>-12.738730000000018</v>
          </cell>
        </row>
      </sheetData>
      <sheetData sheetId="19">
        <row r="10">
          <cell r="G10">
            <v>607.5</v>
          </cell>
          <cell r="J10">
            <v>0.50000000000000355</v>
          </cell>
          <cell r="M10">
            <v>576.86</v>
          </cell>
          <cell r="P10">
            <v>608.64499999999998</v>
          </cell>
        </row>
        <row r="11">
          <cell r="G11">
            <v>528.29999999999995</v>
          </cell>
          <cell r="J11">
            <v>-18.609999999999992</v>
          </cell>
          <cell r="M11">
            <v>502.2</v>
          </cell>
          <cell r="P11">
            <v>512.96</v>
          </cell>
        </row>
        <row r="12">
          <cell r="G12">
            <v>1094.2</v>
          </cell>
          <cell r="J12">
            <v>-14.329999999999998</v>
          </cell>
          <cell r="M12">
            <v>1108.3699999999999</v>
          </cell>
          <cell r="P12">
            <v>1155.26</v>
          </cell>
        </row>
        <row r="13">
          <cell r="G13">
            <v>503.5</v>
          </cell>
          <cell r="J13">
            <v>-29.060000000000002</v>
          </cell>
          <cell r="M13">
            <v>484.5</v>
          </cell>
          <cell r="P13">
            <v>484.5</v>
          </cell>
        </row>
        <row r="14">
          <cell r="G14">
            <v>361.8</v>
          </cell>
          <cell r="J14">
            <v>6.46</v>
          </cell>
          <cell r="M14">
            <v>337.73</v>
          </cell>
          <cell r="P14">
            <v>334.81</v>
          </cell>
        </row>
        <row r="15">
          <cell r="G15">
            <v>990.6</v>
          </cell>
          <cell r="J15">
            <v>10.29</v>
          </cell>
          <cell r="M15">
            <v>956.91</v>
          </cell>
          <cell r="P15">
            <v>956.91000000000008</v>
          </cell>
        </row>
        <row r="16">
          <cell r="G16">
            <v>610.5</v>
          </cell>
          <cell r="J16">
            <v>17.745999999999999</v>
          </cell>
          <cell r="M16">
            <v>576.29999999999995</v>
          </cell>
          <cell r="P16">
            <v>610.70000000000005</v>
          </cell>
        </row>
        <row r="17">
          <cell r="G17">
            <v>170.39999999999998</v>
          </cell>
          <cell r="J17">
            <v>2.74</v>
          </cell>
          <cell r="M17">
            <v>161.43</v>
          </cell>
          <cell r="P17">
            <v>161.43</v>
          </cell>
        </row>
        <row r="18">
          <cell r="G18">
            <v>1015.4000000000001</v>
          </cell>
          <cell r="J18">
            <v>86.259999999999991</v>
          </cell>
          <cell r="M18">
            <v>971.05</v>
          </cell>
          <cell r="P18">
            <v>1006.0799999999999</v>
          </cell>
        </row>
        <row r="19">
          <cell r="G19">
            <v>754.2</v>
          </cell>
          <cell r="J19">
            <v>33.269999999999996</v>
          </cell>
          <cell r="M19">
            <v>698.11</v>
          </cell>
          <cell r="P19">
            <v>654.64</v>
          </cell>
        </row>
        <row r="20">
          <cell r="G20">
            <v>487.1</v>
          </cell>
          <cell r="J20">
            <v>56.67</v>
          </cell>
          <cell r="M20">
            <v>457.62</v>
          </cell>
          <cell r="P20">
            <v>535.80999999999995</v>
          </cell>
        </row>
        <row r="21">
          <cell r="G21">
            <v>545.5</v>
          </cell>
          <cell r="J21">
            <v>12.15</v>
          </cell>
          <cell r="M21">
            <v>521.25</v>
          </cell>
          <cell r="P21">
            <v>536.79999999999995</v>
          </cell>
        </row>
        <row r="22">
          <cell r="G22">
            <v>810.2</v>
          </cell>
          <cell r="J22">
            <v>3.1900000000000048</v>
          </cell>
          <cell r="M22">
            <v>754.38</v>
          </cell>
          <cell r="P22">
            <v>794.59</v>
          </cell>
        </row>
        <row r="23">
          <cell r="G23">
            <v>677.3</v>
          </cell>
          <cell r="J23">
            <v>12.61</v>
          </cell>
          <cell r="M23">
            <v>635.99</v>
          </cell>
          <cell r="P23">
            <v>635.99</v>
          </cell>
        </row>
        <row r="24">
          <cell r="G24">
            <v>596.5</v>
          </cell>
          <cell r="J24">
            <v>59.919999999999995</v>
          </cell>
          <cell r="M24">
            <v>565.56999999999994</v>
          </cell>
          <cell r="P24">
            <v>583.91</v>
          </cell>
        </row>
        <row r="25">
          <cell r="G25">
            <v>308</v>
          </cell>
          <cell r="J25">
            <v>30.690000000000005</v>
          </cell>
          <cell r="M25">
            <v>297.24</v>
          </cell>
          <cell r="P25">
            <v>297.24</v>
          </cell>
        </row>
        <row r="26">
          <cell r="G26">
            <v>597.5</v>
          </cell>
          <cell r="J26">
            <v>30.669999999999998</v>
          </cell>
          <cell r="M26">
            <v>578.94000000000005</v>
          </cell>
          <cell r="P26">
            <v>596.81999999999994</v>
          </cell>
        </row>
        <row r="27">
          <cell r="G27">
            <v>495.1</v>
          </cell>
          <cell r="J27">
            <v>52.890000000000008</v>
          </cell>
          <cell r="M27">
            <v>494.78999999999996</v>
          </cell>
          <cell r="P27">
            <v>494.78999999999996</v>
          </cell>
        </row>
        <row r="28">
          <cell r="G28">
            <v>456</v>
          </cell>
          <cell r="J28">
            <v>44.97999999999999</v>
          </cell>
          <cell r="M28">
            <v>451.65</v>
          </cell>
          <cell r="P28">
            <v>451.94999999999993</v>
          </cell>
        </row>
        <row r="29">
          <cell r="G29">
            <v>358.5</v>
          </cell>
          <cell r="J29">
            <v>4.84</v>
          </cell>
          <cell r="M29">
            <v>348.29999999999995</v>
          </cell>
          <cell r="P29">
            <v>357.78</v>
          </cell>
        </row>
        <row r="30">
          <cell r="G30">
            <v>448.20000000000005</v>
          </cell>
          <cell r="J30">
            <v>-11.510000000000012</v>
          </cell>
          <cell r="M30">
            <v>427.90999999999997</v>
          </cell>
          <cell r="P30">
            <v>439.71999999999997</v>
          </cell>
        </row>
        <row r="31">
          <cell r="G31">
            <v>713.2</v>
          </cell>
          <cell r="J31">
            <v>34.009999999999991</v>
          </cell>
          <cell r="M31">
            <v>628.99</v>
          </cell>
          <cell r="P31">
            <v>698.42</v>
          </cell>
        </row>
        <row r="32">
          <cell r="G32">
            <v>442.29999999999995</v>
          </cell>
          <cell r="J32">
            <v>0.31999999999999318</v>
          </cell>
          <cell r="M32">
            <v>415.61</v>
          </cell>
          <cell r="P32">
            <v>485.51</v>
          </cell>
        </row>
        <row r="33">
          <cell r="G33">
            <v>570.6</v>
          </cell>
          <cell r="J33">
            <v>-28.270000000000003</v>
          </cell>
          <cell r="M33">
            <v>546.92999999999995</v>
          </cell>
          <cell r="P33">
            <v>569.28</v>
          </cell>
        </row>
        <row r="34">
          <cell r="G34">
            <v>462.6</v>
          </cell>
          <cell r="J34">
            <v>8.16</v>
          </cell>
          <cell r="M34">
            <v>423.79</v>
          </cell>
          <cell r="P34">
            <v>411.7</v>
          </cell>
        </row>
        <row r="35">
          <cell r="G35">
            <v>665.6</v>
          </cell>
          <cell r="J35">
            <v>40.686000000000007</v>
          </cell>
          <cell r="M35">
            <v>555.18000000000006</v>
          </cell>
          <cell r="P35">
            <v>665.44</v>
          </cell>
        </row>
        <row r="36">
          <cell r="G36">
            <v>414.5</v>
          </cell>
          <cell r="J36">
            <v>-3.8900000000000006</v>
          </cell>
          <cell r="M36">
            <v>386.65</v>
          </cell>
          <cell r="P36">
            <v>417.11</v>
          </cell>
        </row>
        <row r="37">
          <cell r="G37">
            <v>16.5</v>
          </cell>
          <cell r="J37">
            <v>1.19</v>
          </cell>
          <cell r="M37">
            <v>15.14</v>
          </cell>
          <cell r="P37">
            <v>13.456800000000001</v>
          </cell>
        </row>
        <row r="38">
          <cell r="G38">
            <v>796.8</v>
          </cell>
          <cell r="J38">
            <v>16.59</v>
          </cell>
          <cell r="M38">
            <v>745.92000000000007</v>
          </cell>
          <cell r="P38">
            <v>749.41</v>
          </cell>
        </row>
        <row r="39">
          <cell r="G39">
            <v>21.5</v>
          </cell>
          <cell r="J39">
            <v>-16.96</v>
          </cell>
          <cell r="M39">
            <v>73.05</v>
          </cell>
          <cell r="P39">
            <v>69.06</v>
          </cell>
        </row>
        <row r="40">
          <cell r="G40">
            <v>839.5</v>
          </cell>
          <cell r="J40">
            <v>91.100000000000009</v>
          </cell>
          <cell r="M40">
            <v>790.69</v>
          </cell>
          <cell r="P40">
            <v>828.33999999999992</v>
          </cell>
        </row>
        <row r="41">
          <cell r="G41">
            <v>877.7</v>
          </cell>
          <cell r="J41">
            <v>-0.86999999999999744</v>
          </cell>
          <cell r="M41">
            <v>837.48</v>
          </cell>
          <cell r="P41">
            <v>834.66</v>
          </cell>
        </row>
        <row r="42">
          <cell r="G42">
            <v>286.2</v>
          </cell>
          <cell r="J42">
            <v>5.93</v>
          </cell>
          <cell r="M42">
            <v>275.26</v>
          </cell>
          <cell r="P42">
            <v>283.77</v>
          </cell>
        </row>
        <row r="43">
          <cell r="G43">
            <v>1095.5999999999999</v>
          </cell>
          <cell r="J43">
            <v>45.97</v>
          </cell>
          <cell r="M43">
            <v>1047.71</v>
          </cell>
          <cell r="P43">
            <v>1150.3900000000001</v>
          </cell>
        </row>
        <row r="44">
          <cell r="G44">
            <v>262.7</v>
          </cell>
          <cell r="J44">
            <v>3.6000000000000014</v>
          </cell>
          <cell r="M44">
            <v>257.10000000000002</v>
          </cell>
          <cell r="P44">
            <v>280.08000000000004</v>
          </cell>
        </row>
        <row r="45">
          <cell r="G45">
            <v>382</v>
          </cell>
          <cell r="J45">
            <v>71.490000000000009</v>
          </cell>
          <cell r="M45">
            <v>313.48</v>
          </cell>
          <cell r="P45">
            <v>382</v>
          </cell>
        </row>
        <row r="46">
          <cell r="G46">
            <v>307.10000000000002</v>
          </cell>
          <cell r="J46">
            <v>24.22</v>
          </cell>
          <cell r="M46">
            <v>292.94</v>
          </cell>
          <cell r="P46">
            <v>307.10000000000002</v>
          </cell>
        </row>
        <row r="47">
          <cell r="G47">
            <v>390.79999999999995</v>
          </cell>
          <cell r="J47">
            <v>5.69</v>
          </cell>
          <cell r="M47">
            <v>372.15999999999997</v>
          </cell>
          <cell r="P47">
            <v>372.16</v>
          </cell>
        </row>
        <row r="48">
          <cell r="G48">
            <v>949.7</v>
          </cell>
          <cell r="J48">
            <v>-171.32999999999998</v>
          </cell>
          <cell r="M48">
            <v>891.5</v>
          </cell>
          <cell r="P48">
            <v>936.45</v>
          </cell>
        </row>
        <row r="49">
          <cell r="G49">
            <v>424.3</v>
          </cell>
          <cell r="J49">
            <v>5.53</v>
          </cell>
          <cell r="M49">
            <v>406.19</v>
          </cell>
          <cell r="P49">
            <v>406.19</v>
          </cell>
        </row>
        <row r="50">
          <cell r="G50">
            <v>406.4</v>
          </cell>
          <cell r="J50">
            <v>140.19</v>
          </cell>
          <cell r="M50">
            <v>333.19</v>
          </cell>
          <cell r="P50">
            <v>403.64</v>
          </cell>
        </row>
        <row r="51">
          <cell r="G51">
            <v>501.1</v>
          </cell>
          <cell r="J51">
            <v>10.61</v>
          </cell>
          <cell r="M51">
            <v>466.3</v>
          </cell>
          <cell r="P51">
            <v>466.28999999999996</v>
          </cell>
        </row>
        <row r="52">
          <cell r="G52">
            <v>423.4</v>
          </cell>
          <cell r="J52">
            <v>26.54</v>
          </cell>
          <cell r="M52">
            <v>404.67</v>
          </cell>
          <cell r="P52">
            <v>418.48</v>
          </cell>
        </row>
        <row r="53">
          <cell r="G53">
            <v>343</v>
          </cell>
          <cell r="J53">
            <v>46.86</v>
          </cell>
          <cell r="M53">
            <v>317.95000000000005</v>
          </cell>
          <cell r="P53">
            <v>374.4</v>
          </cell>
        </row>
        <row r="54">
          <cell r="G54">
            <v>336.2</v>
          </cell>
          <cell r="J54">
            <v>-0.49</v>
          </cell>
          <cell r="M54">
            <v>329.62</v>
          </cell>
          <cell r="P54">
            <v>321.38</v>
          </cell>
        </row>
        <row r="55">
          <cell r="G55">
            <v>837.5</v>
          </cell>
          <cell r="J55">
            <v>45.390000000000008</v>
          </cell>
          <cell r="M55">
            <v>809.13000000000011</v>
          </cell>
          <cell r="P55">
            <v>817.40000000000009</v>
          </cell>
        </row>
        <row r="56">
          <cell r="G56">
            <v>1029.7</v>
          </cell>
          <cell r="J56">
            <v>-24.46</v>
          </cell>
          <cell r="M56">
            <v>973.39</v>
          </cell>
          <cell r="P56">
            <v>1023.3399999999999</v>
          </cell>
        </row>
        <row r="57">
          <cell r="G57">
            <v>419.7</v>
          </cell>
          <cell r="J57">
            <v>39.58</v>
          </cell>
          <cell r="M57">
            <v>386.78</v>
          </cell>
          <cell r="P57">
            <v>386.79</v>
          </cell>
        </row>
        <row r="58">
          <cell r="G58">
            <v>412.29999999999995</v>
          </cell>
          <cell r="J58">
            <v>-4.8099999999999996</v>
          </cell>
          <cell r="M58">
            <v>413.37</v>
          </cell>
          <cell r="P58">
            <v>414.94</v>
          </cell>
        </row>
        <row r="59">
          <cell r="G59">
            <v>261.39999999999998</v>
          </cell>
          <cell r="J59">
            <v>17.21</v>
          </cell>
          <cell r="M59">
            <v>250.04000000000002</v>
          </cell>
          <cell r="P59">
            <v>261.39999999999998</v>
          </cell>
        </row>
        <row r="60">
          <cell r="G60">
            <v>619.20000000000005</v>
          </cell>
          <cell r="J60">
            <v>26.23</v>
          </cell>
          <cell r="M60">
            <v>593.51</v>
          </cell>
          <cell r="P60">
            <v>600</v>
          </cell>
        </row>
        <row r="61">
          <cell r="G61">
            <v>422.70000000000005</v>
          </cell>
          <cell r="J61">
            <v>43.64</v>
          </cell>
          <cell r="M61">
            <v>392.58</v>
          </cell>
          <cell r="P61">
            <v>505.35599999999999</v>
          </cell>
        </row>
        <row r="62">
          <cell r="G62">
            <v>26.299999999999997</v>
          </cell>
          <cell r="J62">
            <v>-2.48</v>
          </cell>
          <cell r="M62">
            <v>23.39</v>
          </cell>
          <cell r="P62">
            <v>12.42</v>
          </cell>
        </row>
        <row r="63">
          <cell r="G63">
            <v>461.59999999999997</v>
          </cell>
          <cell r="J63">
            <v>6.09</v>
          </cell>
          <cell r="M63">
            <v>441.68</v>
          </cell>
          <cell r="P63">
            <v>441.68000000000006</v>
          </cell>
        </row>
        <row r="64">
          <cell r="G64">
            <v>251.5</v>
          </cell>
          <cell r="J64">
            <v>-6.2300000000000022</v>
          </cell>
          <cell r="M64">
            <v>245.42</v>
          </cell>
          <cell r="P64">
            <v>245.42</v>
          </cell>
        </row>
        <row r="65">
          <cell r="G65">
            <v>651.29999999999995</v>
          </cell>
          <cell r="J65">
            <v>143.46000000000004</v>
          </cell>
          <cell r="M65">
            <v>639.54</v>
          </cell>
          <cell r="P65">
            <v>651.29999999999995</v>
          </cell>
        </row>
        <row r="66">
          <cell r="G66">
            <v>388.7</v>
          </cell>
          <cell r="J66">
            <v>20.99</v>
          </cell>
          <cell r="M66">
            <v>383.1</v>
          </cell>
          <cell r="P66">
            <v>390.2</v>
          </cell>
        </row>
        <row r="67">
          <cell r="G67">
            <v>307</v>
          </cell>
          <cell r="J67">
            <v>55.42</v>
          </cell>
          <cell r="M67">
            <v>293.76</v>
          </cell>
          <cell r="P67">
            <v>304.90000000000003</v>
          </cell>
        </row>
        <row r="68">
          <cell r="G68">
            <v>468.1</v>
          </cell>
          <cell r="J68">
            <v>0.28999999999999998</v>
          </cell>
          <cell r="M68">
            <v>453.83000000000004</v>
          </cell>
          <cell r="P68">
            <v>440.52</v>
          </cell>
        </row>
        <row r="69">
          <cell r="G69">
            <v>736.5</v>
          </cell>
          <cell r="J69">
            <v>374.62</v>
          </cell>
          <cell r="M69">
            <v>443.89</v>
          </cell>
          <cell r="P69">
            <v>780.8599999999999</v>
          </cell>
        </row>
        <row r="70">
          <cell r="G70">
            <v>654.9</v>
          </cell>
          <cell r="J70">
            <v>183.54</v>
          </cell>
          <cell r="M70">
            <v>636.96</v>
          </cell>
          <cell r="P70">
            <v>654.9</v>
          </cell>
        </row>
        <row r="71">
          <cell r="G71">
            <v>456.20000000000005</v>
          </cell>
          <cell r="J71">
            <v>73.87</v>
          </cell>
          <cell r="M71">
            <v>434.84</v>
          </cell>
          <cell r="P71">
            <v>444.04</v>
          </cell>
        </row>
        <row r="72">
          <cell r="G72">
            <v>437.5</v>
          </cell>
          <cell r="J72">
            <v>2.81</v>
          </cell>
          <cell r="M72">
            <v>428.29</v>
          </cell>
          <cell r="P72">
            <v>428.29</v>
          </cell>
        </row>
        <row r="73">
          <cell r="G73">
            <v>394.3</v>
          </cell>
          <cell r="J73">
            <v>9.17</v>
          </cell>
          <cell r="M73">
            <v>380.36</v>
          </cell>
          <cell r="P73">
            <v>389.26</v>
          </cell>
        </row>
        <row r="74">
          <cell r="G74">
            <v>847.09999999999991</v>
          </cell>
          <cell r="J74">
            <v>11.73</v>
          </cell>
          <cell r="M74">
            <v>808.66</v>
          </cell>
          <cell r="P74">
            <v>808.66000000000008</v>
          </cell>
        </row>
        <row r="75">
          <cell r="G75">
            <v>335.7</v>
          </cell>
          <cell r="J75">
            <v>4.08</v>
          </cell>
          <cell r="M75">
            <v>322.32</v>
          </cell>
          <cell r="P75">
            <v>322.32000000000005</v>
          </cell>
        </row>
        <row r="76">
          <cell r="G76">
            <v>709.5</v>
          </cell>
          <cell r="J76">
            <v>3.4900000000000091</v>
          </cell>
          <cell r="M76">
            <v>692.26</v>
          </cell>
          <cell r="P76">
            <v>692.26</v>
          </cell>
        </row>
        <row r="77">
          <cell r="G77">
            <v>1157.0999999999999</v>
          </cell>
          <cell r="J77">
            <v>353.58</v>
          </cell>
          <cell r="M77">
            <v>965.05</v>
          </cell>
          <cell r="P77">
            <v>1157.1400000000001</v>
          </cell>
        </row>
        <row r="78">
          <cell r="G78">
            <v>602.1</v>
          </cell>
          <cell r="J78">
            <v>55.83</v>
          </cell>
          <cell r="M78">
            <v>509.32000000000005</v>
          </cell>
          <cell r="P78">
            <v>601.29</v>
          </cell>
        </row>
        <row r="79">
          <cell r="G79">
            <v>616.70000000000005</v>
          </cell>
          <cell r="J79">
            <v>7.5</v>
          </cell>
          <cell r="M79">
            <v>592.13</v>
          </cell>
          <cell r="P79">
            <v>592.13</v>
          </cell>
        </row>
        <row r="80">
          <cell r="G80">
            <v>662.90000000000009</v>
          </cell>
          <cell r="J80">
            <v>60.699999999999996</v>
          </cell>
          <cell r="M80">
            <v>632.21</v>
          </cell>
          <cell r="P80">
            <v>663.37</v>
          </cell>
        </row>
        <row r="81">
          <cell r="G81">
            <v>517.5</v>
          </cell>
          <cell r="J81">
            <v>2.14</v>
          </cell>
          <cell r="M81">
            <v>508.91</v>
          </cell>
          <cell r="P81">
            <v>507.33000000000004</v>
          </cell>
        </row>
        <row r="82">
          <cell r="G82">
            <v>411.6</v>
          </cell>
          <cell r="J82">
            <v>35.44</v>
          </cell>
          <cell r="M82">
            <v>395.55</v>
          </cell>
          <cell r="P82">
            <v>406.72999999999996</v>
          </cell>
        </row>
        <row r="83">
          <cell r="G83">
            <v>167.7</v>
          </cell>
          <cell r="J83">
            <v>-3.06</v>
          </cell>
          <cell r="M83">
            <v>163.74</v>
          </cell>
          <cell r="P83">
            <v>157.45999999999998</v>
          </cell>
        </row>
        <row r="84">
          <cell r="G84">
            <v>173</v>
          </cell>
          <cell r="J84">
            <v>9.68</v>
          </cell>
          <cell r="M84">
            <v>166.8</v>
          </cell>
          <cell r="P84">
            <v>176.14</v>
          </cell>
        </row>
      </sheetData>
      <sheetData sheetId="20"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</sheetData>
      <sheetData sheetId="21">
        <row r="9">
          <cell r="C9">
            <v>2201.5300000000007</v>
          </cell>
          <cell r="K9">
            <v>1988.3840899999993</v>
          </cell>
        </row>
      </sheetData>
      <sheetData sheetId="22">
        <row r="23">
          <cell r="C23">
            <v>1928.52</v>
          </cell>
          <cell r="D23">
            <v>-824.59</v>
          </cell>
          <cell r="E23">
            <v>1909.23</v>
          </cell>
          <cell r="G23">
            <v>1992.4396399999998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122572</v>
          </cell>
          <cell r="D10">
            <v>75000.66</v>
          </cell>
          <cell r="E10">
            <v>6055.3274999999994</v>
          </cell>
          <cell r="F10">
            <v>112803</v>
          </cell>
          <cell r="G10">
            <v>72584.89499999999</v>
          </cell>
        </row>
      </sheetData>
      <sheetData sheetId="30"/>
      <sheetData sheetId="31">
        <row r="9">
          <cell r="C9">
            <v>182875</v>
          </cell>
          <cell r="D9">
            <v>9143.75</v>
          </cell>
          <cell r="E9">
            <v>175838</v>
          </cell>
          <cell r="F9">
            <v>8798.9</v>
          </cell>
        </row>
      </sheetData>
      <sheetData sheetId="32"/>
      <sheetData sheetId="33">
        <row r="9">
          <cell r="C9">
            <v>144403</v>
          </cell>
          <cell r="D9">
            <v>7220.15</v>
          </cell>
          <cell r="E9">
            <v>127830</v>
          </cell>
          <cell r="F9">
            <v>6391.5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695"/>
  <sheetViews>
    <sheetView tabSelected="1" view="pageBreakPreview" topLeftCell="A259" zoomScaleSheetLayoutView="100" workbookViewId="0">
      <selection activeCell="I275" sqref="I275"/>
    </sheetView>
  </sheetViews>
  <sheetFormatPr defaultColWidth="14.42578125" defaultRowHeight="15.75" customHeight="1"/>
  <cols>
    <col min="1" max="1" width="18" style="2" customWidth="1"/>
    <col min="2" max="2" width="27.7109375" style="2" customWidth="1"/>
    <col min="3" max="3" width="14" style="2" customWidth="1"/>
    <col min="4" max="4" width="12.42578125" style="2" customWidth="1"/>
    <col min="5" max="5" width="12.140625" style="2" customWidth="1"/>
    <col min="6" max="6" width="14.42578125" style="2"/>
    <col min="7" max="7" width="13.140625" style="2" customWidth="1"/>
    <col min="8" max="16384" width="14.42578125" style="2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3" t="s">
        <v>3</v>
      </c>
      <c r="B4" s="3"/>
      <c r="C4" s="3"/>
      <c r="D4" s="3"/>
      <c r="E4" s="3"/>
      <c r="F4" s="3"/>
      <c r="G4" s="3"/>
      <c r="H4" s="3"/>
    </row>
    <row r="5" spans="1:12" ht="15.7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customHeight="1">
      <c r="A6" s="1" t="s">
        <v>5</v>
      </c>
      <c r="B6" s="1"/>
      <c r="C6" s="1"/>
      <c r="D6" s="1"/>
      <c r="E6" s="1"/>
      <c r="F6" s="1"/>
      <c r="G6" s="1"/>
      <c r="H6" s="1"/>
    </row>
    <row r="7" spans="1:12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 customHeight="1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 customHeight="1">
      <c r="A9" s="6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69" customHeight="1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4"/>
      <c r="G10" s="4"/>
      <c r="H10" s="4"/>
      <c r="I10" s="4"/>
      <c r="J10" s="4"/>
      <c r="K10" s="4"/>
      <c r="L10" s="4"/>
    </row>
    <row r="11" spans="1:12" ht="15.75" customHeight="1">
      <c r="A11" s="7">
        <v>1</v>
      </c>
      <c r="B11" s="7">
        <v>2</v>
      </c>
      <c r="C11" s="7">
        <v>3</v>
      </c>
      <c r="D11" s="7" t="s">
        <v>13</v>
      </c>
      <c r="E11" s="7" t="s">
        <v>14</v>
      </c>
    </row>
    <row r="12" spans="1:12" ht="15.75" customHeight="1">
      <c r="A12" s="8" t="s">
        <v>15</v>
      </c>
      <c r="B12" s="9">
        <v>7215553</v>
      </c>
      <c r="C12" s="10">
        <f>'[1]AT4_enrolment vs availed_PY'!N9</f>
        <v>7092792</v>
      </c>
      <c r="D12" s="11">
        <f>C12-B12</f>
        <v>-122761</v>
      </c>
      <c r="E12" s="12">
        <f>D12/B12</f>
        <v>-1.7013387608683633E-2</v>
      </c>
    </row>
    <row r="13" spans="1:12" ht="15.75" customHeight="1">
      <c r="A13" s="8" t="s">
        <v>16</v>
      </c>
      <c r="B13" s="9">
        <v>3111118</v>
      </c>
      <c r="C13" s="10">
        <f>'[1]AT4A_enrolment vs availed_UPY'!N9</f>
        <v>2961291</v>
      </c>
      <c r="D13" s="11">
        <f>C13-B13</f>
        <v>-149827</v>
      </c>
      <c r="E13" s="12">
        <f>D13/B13</f>
        <v>-4.8158571934590715E-2</v>
      </c>
    </row>
    <row r="14" spans="1:12" ht="15.75" customHeight="1">
      <c r="A14" s="8" t="s">
        <v>17</v>
      </c>
      <c r="B14" s="13">
        <f>SUM(B12:B13)</f>
        <v>10326671</v>
      </c>
      <c r="C14" s="13">
        <f>SUM(C12:C13)</f>
        <v>10054083</v>
      </c>
      <c r="D14" s="13">
        <f>SUM(D12:D13)</f>
        <v>-272588</v>
      </c>
      <c r="E14" s="14">
        <f>D14/B14</f>
        <v>-2.6396502803275133E-2</v>
      </c>
    </row>
    <row r="15" spans="1:12" ht="15.75" customHeight="1">
      <c r="A15" s="15" t="s">
        <v>18</v>
      </c>
      <c r="B15" s="16"/>
      <c r="C15" s="17"/>
      <c r="D15" s="17"/>
      <c r="E15" s="17"/>
    </row>
    <row r="17" spans="1:5" ht="15.75" customHeight="1">
      <c r="A17" s="6" t="s">
        <v>19</v>
      </c>
      <c r="B17" s="4"/>
      <c r="C17" s="4"/>
      <c r="D17" s="4"/>
      <c r="E17" s="4"/>
    </row>
    <row r="18" spans="1:5" ht="15.75" customHeight="1">
      <c r="A18" s="18" t="s">
        <v>20</v>
      </c>
      <c r="B18" s="9">
        <v>247</v>
      </c>
      <c r="C18" s="10">
        <f>[1]T5_PLAN_vs_PRFM_PS!I9</f>
        <v>227</v>
      </c>
      <c r="D18" s="10">
        <f>C18-B18</f>
        <v>-20</v>
      </c>
      <c r="E18" s="12">
        <f>D18/B18</f>
        <v>-8.0971659919028341E-2</v>
      </c>
    </row>
    <row r="19" spans="1:5" ht="15.75" customHeight="1">
      <c r="A19" s="18" t="s">
        <v>21</v>
      </c>
      <c r="B19" s="9">
        <v>247</v>
      </c>
      <c r="C19" s="10">
        <f>[1]T5A_PLAN_vs_PRFM_UPS!I9</f>
        <v>226</v>
      </c>
      <c r="D19" s="10">
        <f>C19-B19</f>
        <v>-21</v>
      </c>
      <c r="E19" s="12">
        <f>D19/B19</f>
        <v>-8.5020242914979755E-2</v>
      </c>
    </row>
    <row r="20" spans="1:5" ht="15.75" customHeight="1">
      <c r="A20" s="18" t="s">
        <v>22</v>
      </c>
      <c r="B20" s="9">
        <v>247</v>
      </c>
      <c r="C20" s="9">
        <f>ROUND(AVERAGE(C18:C19),0)</f>
        <v>227</v>
      </c>
      <c r="D20" s="9">
        <f>C20-B20</f>
        <v>-20</v>
      </c>
      <c r="E20" s="14">
        <f>D20/B20</f>
        <v>-8.0971659919028341E-2</v>
      </c>
    </row>
    <row r="22" spans="1:5" ht="15.75" customHeight="1">
      <c r="A22" s="6" t="s">
        <v>23</v>
      </c>
      <c r="B22" s="4"/>
      <c r="C22" s="4"/>
      <c r="D22" s="4"/>
      <c r="E22" s="4"/>
    </row>
    <row r="23" spans="1:5" ht="15.75" customHeight="1">
      <c r="A23" s="19" t="s">
        <v>24</v>
      </c>
      <c r="B23" s="20"/>
      <c r="C23" s="20"/>
      <c r="D23" s="20"/>
      <c r="E23" s="4"/>
    </row>
    <row r="24" spans="1:5" ht="59.25" customHeight="1">
      <c r="A24" s="7" t="s">
        <v>8</v>
      </c>
      <c r="B24" s="7" t="s">
        <v>25</v>
      </c>
      <c r="C24" s="7" t="s">
        <v>26</v>
      </c>
      <c r="D24" s="7" t="s">
        <v>27</v>
      </c>
      <c r="E24" s="7" t="s">
        <v>12</v>
      </c>
    </row>
    <row r="25" spans="1:5" ht="15.75" customHeight="1">
      <c r="A25" s="21" t="s">
        <v>20</v>
      </c>
      <c r="B25" s="10">
        <f>B12*B18</f>
        <v>1782241591</v>
      </c>
      <c r="C25" s="10">
        <f>ROUND(C12*C18,0)</f>
        <v>1610063784</v>
      </c>
      <c r="D25" s="10">
        <f>C25-B25</f>
        <v>-172177807</v>
      </c>
      <c r="E25" s="12">
        <f>D25/B25</f>
        <v>-9.6607445292191035E-2</v>
      </c>
    </row>
    <row r="26" spans="1:5" ht="15.75" customHeight="1">
      <c r="A26" s="21" t="s">
        <v>21</v>
      </c>
      <c r="B26" s="10">
        <f>B13*B19</f>
        <v>768446146</v>
      </c>
      <c r="C26" s="10">
        <f>ROUND(C13*C19,0)</f>
        <v>669251766</v>
      </c>
      <c r="D26" s="10">
        <f>C26-B26</f>
        <v>-99194380</v>
      </c>
      <c r="E26" s="12">
        <f>D26/B26</f>
        <v>-0.12908436136525303</v>
      </c>
    </row>
    <row r="27" spans="1:5" ht="15.75" customHeight="1">
      <c r="A27" s="21" t="s">
        <v>28</v>
      </c>
      <c r="B27" s="9">
        <f>SUM(B25:B26)</f>
        <v>2550687737</v>
      </c>
      <c r="C27" s="9">
        <f>SUM(C25:C26)</f>
        <v>2279315550</v>
      </c>
      <c r="D27" s="9">
        <f>SUM(D25:D26)</f>
        <v>-271372187</v>
      </c>
      <c r="E27" s="14">
        <f>D27/B27</f>
        <v>-0.1063917715459656</v>
      </c>
    </row>
    <row r="29" spans="1:5" ht="15.75" customHeight="1">
      <c r="A29" s="19" t="s">
        <v>29</v>
      </c>
      <c r="B29" s="19"/>
      <c r="C29" s="19"/>
      <c r="D29" s="19"/>
    </row>
    <row r="30" spans="1:5" ht="57.75" customHeight="1">
      <c r="A30" s="7" t="s">
        <v>8</v>
      </c>
      <c r="B30" s="7" t="s">
        <v>30</v>
      </c>
      <c r="C30" s="22" t="s">
        <v>31</v>
      </c>
      <c r="D30" s="7" t="s">
        <v>32</v>
      </c>
    </row>
    <row r="31" spans="1:5" ht="15.75" customHeight="1">
      <c r="A31" s="8" t="s">
        <v>20</v>
      </c>
      <c r="B31" s="10">
        <f>B12*B18</f>
        <v>1782241591</v>
      </c>
      <c r="C31" s="10">
        <f>C25</f>
        <v>1610063784</v>
      </c>
      <c r="D31" s="23">
        <f>C31/B31</f>
        <v>0.90339255470780899</v>
      </c>
    </row>
    <row r="32" spans="1:5" ht="15.75" customHeight="1">
      <c r="A32" s="8" t="s">
        <v>33</v>
      </c>
      <c r="B32" s="10">
        <f>B13*B19</f>
        <v>768446146</v>
      </c>
      <c r="C32" s="10">
        <f>C26</f>
        <v>669251766</v>
      </c>
      <c r="D32" s="23">
        <f>C32/B32</f>
        <v>0.87091563863474697</v>
      </c>
    </row>
    <row r="33" spans="1:23" ht="15.75" customHeight="1">
      <c r="A33" s="24" t="s">
        <v>34</v>
      </c>
      <c r="B33" s="8">
        <f>SUM(B31:B32)</f>
        <v>2550687737</v>
      </c>
      <c r="C33" s="8">
        <f>SUM(C31:C32)</f>
        <v>2279315550</v>
      </c>
      <c r="D33" s="25">
        <f>C33/B33</f>
        <v>0.89360822845403443</v>
      </c>
    </row>
    <row r="35" spans="1:23" ht="15.75" customHeight="1">
      <c r="A35" s="5" t="s">
        <v>35</v>
      </c>
      <c r="B35" s="4"/>
      <c r="C35" s="4"/>
      <c r="D35" s="4"/>
      <c r="E35" s="4"/>
      <c r="F35" s="4"/>
      <c r="G35" s="4"/>
    </row>
    <row r="36" spans="1:23" ht="15.75" customHeight="1">
      <c r="A36" s="6" t="s">
        <v>36</v>
      </c>
      <c r="B36" s="6"/>
      <c r="C36" s="6"/>
      <c r="D36" s="6"/>
      <c r="E36" s="6"/>
      <c r="F36" s="6"/>
      <c r="G36" s="6"/>
    </row>
    <row r="37" spans="1:23" ht="62.25" customHeight="1">
      <c r="A37" s="7" t="s">
        <v>37</v>
      </c>
      <c r="B37" s="7" t="s">
        <v>38</v>
      </c>
      <c r="C37" s="7" t="s">
        <v>39</v>
      </c>
      <c r="D37" s="7" t="s">
        <v>40</v>
      </c>
      <c r="E37" s="7" t="s">
        <v>41</v>
      </c>
      <c r="F37" s="7" t="s">
        <v>42</v>
      </c>
      <c r="G37" s="4"/>
    </row>
    <row r="38" spans="1:23" ht="15.75" customHeight="1">
      <c r="A38" s="26">
        <v>1</v>
      </c>
      <c r="B38" s="26">
        <v>2</v>
      </c>
      <c r="C38" s="26">
        <v>3</v>
      </c>
      <c r="D38" s="26">
        <v>4</v>
      </c>
      <c r="E38" s="26" t="s">
        <v>43</v>
      </c>
      <c r="F38" s="26">
        <v>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5.75" customHeight="1">
      <c r="A39" s="28">
        <f>[1]AT3A_Schools_PS!A10</f>
        <v>1</v>
      </c>
      <c r="B39" s="29" t="str">
        <f>[1]AT3A_Schools_PS!B10</f>
        <v>01-AGRA</v>
      </c>
      <c r="C39" s="10">
        <f>[1]AT3A_Schools_PS!H10</f>
        <v>2145</v>
      </c>
      <c r="D39" s="10">
        <f>[1]AT3A_Schools_PS!N10</f>
        <v>2091</v>
      </c>
      <c r="E39" s="10">
        <f t="shared" ref="E39:E113" si="0">C39-D39</f>
        <v>54</v>
      </c>
      <c r="F39" s="30">
        <f t="shared" ref="F39:F114" si="1">E39/C39</f>
        <v>2.5174825174825177E-2</v>
      </c>
      <c r="G39" s="4"/>
    </row>
    <row r="40" spans="1:23" ht="15.75" customHeight="1">
      <c r="A40" s="28">
        <f>[1]AT3A_Schools_PS!A11</f>
        <v>2</v>
      </c>
      <c r="B40" s="29" t="str">
        <f>[1]AT3A_Schools_PS!B11</f>
        <v>02-ALIGARH</v>
      </c>
      <c r="C40" s="10">
        <f>[1]AT3A_Schools_PS!H11</f>
        <v>1767</v>
      </c>
      <c r="D40" s="10">
        <f>[1]AT3A_Schools_PS!N11</f>
        <v>1767</v>
      </c>
      <c r="E40" s="10">
        <f t="shared" si="0"/>
        <v>0</v>
      </c>
      <c r="F40" s="30">
        <f t="shared" si="1"/>
        <v>0</v>
      </c>
      <c r="G40" s="4"/>
    </row>
    <row r="41" spans="1:23" ht="15.75" customHeight="1">
      <c r="A41" s="28">
        <f>[1]AT3A_Schools_PS!A12</f>
        <v>3</v>
      </c>
      <c r="B41" s="29" t="str">
        <f>[1]AT3A_Schools_PS!B12</f>
        <v>03-ALLAHABAD</v>
      </c>
      <c r="C41" s="10">
        <f>[1]AT3A_Schools_PS!H12</f>
        <v>2568</v>
      </c>
      <c r="D41" s="10">
        <f>[1]AT3A_Schools_PS!N12</f>
        <v>2565</v>
      </c>
      <c r="E41" s="10">
        <f t="shared" si="0"/>
        <v>3</v>
      </c>
      <c r="F41" s="30">
        <f t="shared" si="1"/>
        <v>1.1682242990654205E-3</v>
      </c>
      <c r="G41" s="4"/>
    </row>
    <row r="42" spans="1:23" ht="15.75" customHeight="1">
      <c r="A42" s="28">
        <f>[1]AT3A_Schools_PS!A13</f>
        <v>4</v>
      </c>
      <c r="B42" s="29" t="str">
        <f>[1]AT3A_Schools_PS!B13</f>
        <v>04-AMBEDKAR NAGAR</v>
      </c>
      <c r="C42" s="10">
        <f>[1]AT3A_Schools_PS!H13</f>
        <v>1354</v>
      </c>
      <c r="D42" s="10">
        <f>[1]AT3A_Schools_PS!N13</f>
        <v>1354</v>
      </c>
      <c r="E42" s="10">
        <f t="shared" si="0"/>
        <v>0</v>
      </c>
      <c r="F42" s="30">
        <f t="shared" si="1"/>
        <v>0</v>
      </c>
      <c r="G42" s="4"/>
    </row>
    <row r="43" spans="1:23" ht="15.75" customHeight="1">
      <c r="A43" s="28">
        <f>[1]AT3A_Schools_PS!A14</f>
        <v>5</v>
      </c>
      <c r="B43" s="29" t="str">
        <f>[1]AT3A_Schools_PS!B14</f>
        <v>05-AURAIYA</v>
      </c>
      <c r="C43" s="10">
        <f>[1]AT3A_Schools_PS!H14</f>
        <v>1063</v>
      </c>
      <c r="D43" s="10">
        <f>[1]AT3A_Schools_PS!N14</f>
        <v>1063</v>
      </c>
      <c r="E43" s="10">
        <f t="shared" si="0"/>
        <v>0</v>
      </c>
      <c r="F43" s="30">
        <f t="shared" si="1"/>
        <v>0</v>
      </c>
      <c r="G43" s="4"/>
    </row>
    <row r="44" spans="1:23" ht="15.75" customHeight="1">
      <c r="A44" s="28">
        <f>[1]AT3A_Schools_PS!A15</f>
        <v>6</v>
      </c>
      <c r="B44" s="29" t="str">
        <f>[1]AT3A_Schools_PS!B15</f>
        <v>06-AZAMGARH</v>
      </c>
      <c r="C44" s="10">
        <f>[1]AT3A_Schools_PS!H15</f>
        <v>2359</v>
      </c>
      <c r="D44" s="10">
        <f>[1]AT3A_Schools_PS!N15</f>
        <v>2359</v>
      </c>
      <c r="E44" s="10">
        <f t="shared" si="0"/>
        <v>0</v>
      </c>
      <c r="F44" s="30">
        <f t="shared" si="1"/>
        <v>0</v>
      </c>
      <c r="G44" s="4"/>
    </row>
    <row r="45" spans="1:23" ht="15.75" customHeight="1">
      <c r="A45" s="28">
        <f>[1]AT3A_Schools_PS!A16</f>
        <v>7</v>
      </c>
      <c r="B45" s="29" t="str">
        <f>[1]AT3A_Schools_PS!B16</f>
        <v>07-BADAUN</v>
      </c>
      <c r="C45" s="10">
        <f>[1]AT3A_Schools_PS!H16</f>
        <v>1802</v>
      </c>
      <c r="D45" s="10">
        <f>[1]AT3A_Schools_PS!N16</f>
        <v>1802</v>
      </c>
      <c r="E45" s="10">
        <f t="shared" si="0"/>
        <v>0</v>
      </c>
      <c r="F45" s="30">
        <f t="shared" si="1"/>
        <v>0</v>
      </c>
      <c r="G45" s="4"/>
    </row>
    <row r="46" spans="1:23" ht="15.75" customHeight="1">
      <c r="A46" s="28">
        <f>[1]AT3A_Schools_PS!A17</f>
        <v>8</v>
      </c>
      <c r="B46" s="29" t="str">
        <f>[1]AT3A_Schools_PS!B17</f>
        <v>08-BAGHPAT</v>
      </c>
      <c r="C46" s="10">
        <f>[1]AT3A_Schools_PS!H17</f>
        <v>487</v>
      </c>
      <c r="D46" s="10">
        <f>[1]AT3A_Schools_PS!N17</f>
        <v>487</v>
      </c>
      <c r="E46" s="10">
        <f t="shared" si="0"/>
        <v>0</v>
      </c>
      <c r="F46" s="30">
        <f t="shared" si="1"/>
        <v>0</v>
      </c>
      <c r="G46" s="4"/>
    </row>
    <row r="47" spans="1:23" ht="15.75" customHeight="1">
      <c r="A47" s="28">
        <f>[1]AT3A_Schools_PS!A18</f>
        <v>9</v>
      </c>
      <c r="B47" s="29" t="str">
        <f>[1]AT3A_Schools_PS!B18</f>
        <v>09-BAHRAICH</v>
      </c>
      <c r="C47" s="10">
        <f>[1]AT3A_Schools_PS!H18</f>
        <v>2475</v>
      </c>
      <c r="D47" s="10">
        <f>[1]AT3A_Schools_PS!N18</f>
        <v>2475</v>
      </c>
      <c r="E47" s="10">
        <f t="shared" si="0"/>
        <v>0</v>
      </c>
      <c r="F47" s="30">
        <f t="shared" si="1"/>
        <v>0</v>
      </c>
      <c r="G47" s="4"/>
    </row>
    <row r="48" spans="1:23" ht="15.75" customHeight="1">
      <c r="A48" s="28">
        <f>[1]AT3A_Schools_PS!A19</f>
        <v>10</v>
      </c>
      <c r="B48" s="29" t="str">
        <f>[1]AT3A_Schools_PS!B19</f>
        <v>10-BALLIA</v>
      </c>
      <c r="C48" s="10">
        <f>[1]AT3A_Schools_PS!H19</f>
        <v>2070</v>
      </c>
      <c r="D48" s="10">
        <f>[1]AT3A_Schools_PS!N19</f>
        <v>2070</v>
      </c>
      <c r="E48" s="10">
        <f t="shared" si="0"/>
        <v>0</v>
      </c>
      <c r="F48" s="30">
        <f t="shared" si="1"/>
        <v>0</v>
      </c>
      <c r="G48" s="4"/>
    </row>
    <row r="49" spans="1:7" ht="15.75" customHeight="1">
      <c r="A49" s="28">
        <f>[1]AT3A_Schools_PS!A20</f>
        <v>11</v>
      </c>
      <c r="B49" s="29" t="str">
        <f>[1]AT3A_Schools_PS!B20</f>
        <v>11-BALRAMPUR</v>
      </c>
      <c r="C49" s="10">
        <f>[1]AT3A_Schools_PS!H20</f>
        <v>1575</v>
      </c>
      <c r="D49" s="10">
        <f>[1]AT3A_Schools_PS!N20</f>
        <v>1575</v>
      </c>
      <c r="E49" s="10">
        <f t="shared" si="0"/>
        <v>0</v>
      </c>
      <c r="F49" s="30">
        <f t="shared" si="1"/>
        <v>0</v>
      </c>
      <c r="G49" s="4"/>
    </row>
    <row r="50" spans="1:7" ht="15.75" customHeight="1">
      <c r="A50" s="28">
        <f>[1]AT3A_Schools_PS!A21</f>
        <v>12</v>
      </c>
      <c r="B50" s="29" t="str">
        <f>[1]AT3A_Schools_PS!B21</f>
        <v>12-BANDA</v>
      </c>
      <c r="C50" s="10">
        <f>[1]AT3A_Schools_PS!H21</f>
        <v>1399</v>
      </c>
      <c r="D50" s="10">
        <f>[1]AT3A_Schools_PS!N21</f>
        <v>1399</v>
      </c>
      <c r="E50" s="10">
        <f t="shared" si="0"/>
        <v>0</v>
      </c>
      <c r="F50" s="30">
        <f t="shared" si="1"/>
        <v>0</v>
      </c>
      <c r="G50" s="4"/>
    </row>
    <row r="51" spans="1:7" ht="15.75" customHeight="1">
      <c r="A51" s="28">
        <f>[1]AT3A_Schools_PS!A22</f>
        <v>13</v>
      </c>
      <c r="B51" s="29" t="str">
        <f>[1]AT3A_Schools_PS!B22</f>
        <v>13-BARABANKI</v>
      </c>
      <c r="C51" s="10">
        <f>[1]AT3A_Schools_PS!H22</f>
        <v>2220</v>
      </c>
      <c r="D51" s="10">
        <f>[1]AT3A_Schools_PS!N22</f>
        <v>2198</v>
      </c>
      <c r="E51" s="10">
        <f t="shared" si="0"/>
        <v>22</v>
      </c>
      <c r="F51" s="30">
        <f t="shared" si="1"/>
        <v>9.9099099099099093E-3</v>
      </c>
      <c r="G51" s="4"/>
    </row>
    <row r="52" spans="1:7" ht="15.75" customHeight="1">
      <c r="A52" s="28">
        <f>[1]AT3A_Schools_PS!A23</f>
        <v>14</v>
      </c>
      <c r="B52" s="29" t="str">
        <f>[1]AT3A_Schools_PS!B23</f>
        <v>14-BAREILY</v>
      </c>
      <c r="C52" s="10">
        <f>[1]AT3A_Schools_PS!H23</f>
        <v>2115</v>
      </c>
      <c r="D52" s="10">
        <f>[1]AT3A_Schools_PS!N23</f>
        <v>2112</v>
      </c>
      <c r="E52" s="10">
        <f t="shared" si="0"/>
        <v>3</v>
      </c>
      <c r="F52" s="30">
        <f t="shared" si="1"/>
        <v>1.4184397163120568E-3</v>
      </c>
      <c r="G52" s="4"/>
    </row>
    <row r="53" spans="1:7" ht="15.75" customHeight="1">
      <c r="A53" s="28">
        <f>[1]AT3A_Schools_PS!A24</f>
        <v>15</v>
      </c>
      <c r="B53" s="29" t="str">
        <f>[1]AT3A_Schools_PS!B24</f>
        <v>15-BASTI</v>
      </c>
      <c r="C53" s="10">
        <f>[1]AT3A_Schools_PS!H24</f>
        <v>1749</v>
      </c>
      <c r="D53" s="10">
        <f>[1]AT3A_Schools_PS!N24</f>
        <v>1749</v>
      </c>
      <c r="E53" s="10">
        <f t="shared" si="0"/>
        <v>0</v>
      </c>
      <c r="F53" s="30">
        <f t="shared" si="1"/>
        <v>0</v>
      </c>
      <c r="G53" s="4"/>
    </row>
    <row r="54" spans="1:7" ht="15.75" customHeight="1">
      <c r="A54" s="28">
        <f>[1]AT3A_Schools_PS!A25</f>
        <v>16</v>
      </c>
      <c r="B54" s="29" t="str">
        <f>[1]AT3A_Schools_PS!B25</f>
        <v>16-BHADOHI</v>
      </c>
      <c r="C54" s="10">
        <f>[1]AT3A_Schools_PS!H25</f>
        <v>753</v>
      </c>
      <c r="D54" s="10">
        <f>[1]AT3A_Schools_PS!N25</f>
        <v>753</v>
      </c>
      <c r="E54" s="10">
        <f t="shared" si="0"/>
        <v>0</v>
      </c>
      <c r="F54" s="30">
        <f t="shared" si="1"/>
        <v>0</v>
      </c>
      <c r="G54" s="4"/>
    </row>
    <row r="55" spans="1:7" ht="15.75" customHeight="1">
      <c r="A55" s="28">
        <f>[1]AT3A_Schools_PS!A26</f>
        <v>17</v>
      </c>
      <c r="B55" s="29" t="str">
        <f>[1]AT3A_Schools_PS!B26</f>
        <v>17-BIJNOUR</v>
      </c>
      <c r="C55" s="10">
        <f>[1]AT3A_Schools_PS!H26</f>
        <v>1794</v>
      </c>
      <c r="D55" s="10">
        <f>[1]AT3A_Schools_PS!N26</f>
        <v>1794</v>
      </c>
      <c r="E55" s="10">
        <f t="shared" si="0"/>
        <v>0</v>
      </c>
      <c r="F55" s="30">
        <f t="shared" si="1"/>
        <v>0</v>
      </c>
      <c r="G55" s="4"/>
    </row>
    <row r="56" spans="1:7" ht="15.75" customHeight="1">
      <c r="A56" s="28">
        <f>[1]AT3A_Schools_PS!A27</f>
        <v>18</v>
      </c>
      <c r="B56" s="29" t="str">
        <f>[1]AT3A_Schools_PS!B27</f>
        <v>18-BULANDSHAHAR</v>
      </c>
      <c r="C56" s="10">
        <f>[1]AT3A_Schools_PS!H27</f>
        <v>1637</v>
      </c>
      <c r="D56" s="10">
        <f>[1]AT3A_Schools_PS!N27</f>
        <v>1637</v>
      </c>
      <c r="E56" s="10">
        <f t="shared" si="0"/>
        <v>0</v>
      </c>
      <c r="F56" s="30">
        <f t="shared" si="1"/>
        <v>0</v>
      </c>
      <c r="G56" s="4"/>
    </row>
    <row r="57" spans="1:7" ht="15.75" customHeight="1">
      <c r="A57" s="28">
        <f>[1]AT3A_Schools_PS!A28</f>
        <v>19</v>
      </c>
      <c r="B57" s="29" t="str">
        <f>[1]AT3A_Schools_PS!B28</f>
        <v>19-CHANDAULI</v>
      </c>
      <c r="C57" s="10">
        <f>[1]AT3A_Schools_PS!H28</f>
        <v>1002</v>
      </c>
      <c r="D57" s="10">
        <f>[1]AT3A_Schools_PS!N28</f>
        <v>1002</v>
      </c>
      <c r="E57" s="10">
        <f t="shared" si="0"/>
        <v>0</v>
      </c>
      <c r="F57" s="30">
        <f t="shared" si="1"/>
        <v>0</v>
      </c>
      <c r="G57" s="4"/>
    </row>
    <row r="58" spans="1:7" ht="15.75" customHeight="1">
      <c r="A58" s="28">
        <f>[1]AT3A_Schools_PS!A29</f>
        <v>20</v>
      </c>
      <c r="B58" s="29" t="str">
        <f>[1]AT3A_Schools_PS!B29</f>
        <v>20-CHITRAKOOT</v>
      </c>
      <c r="C58" s="10">
        <f>[1]AT3A_Schools_PS!H29</f>
        <v>989</v>
      </c>
      <c r="D58" s="10">
        <f>[1]AT3A_Schools_PS!N29</f>
        <v>989</v>
      </c>
      <c r="E58" s="10">
        <f t="shared" si="0"/>
        <v>0</v>
      </c>
      <c r="F58" s="30">
        <f t="shared" si="1"/>
        <v>0</v>
      </c>
      <c r="G58" s="4"/>
    </row>
    <row r="59" spans="1:7" ht="15.75" customHeight="1">
      <c r="A59" s="28">
        <f>[1]AT3A_Schools_PS!A30</f>
        <v>21</v>
      </c>
      <c r="B59" s="29" t="str">
        <f>[1]AT3A_Schools_PS!B30</f>
        <v>21-AMETHI</v>
      </c>
      <c r="C59" s="10">
        <f>[1]AT3A_Schools_PS!H30</f>
        <v>1337</v>
      </c>
      <c r="D59" s="10">
        <f>[1]AT3A_Schools_PS!N30</f>
        <v>1337</v>
      </c>
      <c r="E59" s="10">
        <f t="shared" si="0"/>
        <v>0</v>
      </c>
      <c r="F59" s="30">
        <f t="shared" si="1"/>
        <v>0</v>
      </c>
      <c r="G59" s="4"/>
    </row>
    <row r="60" spans="1:7" ht="15.75" customHeight="1">
      <c r="A60" s="28">
        <f>[1]AT3A_Schools_PS!A31</f>
        <v>22</v>
      </c>
      <c r="B60" s="29" t="str">
        <f>[1]AT3A_Schools_PS!B31</f>
        <v>22-DEORIA</v>
      </c>
      <c r="C60" s="10">
        <f>[1]AT3A_Schools_PS!H31</f>
        <v>1919</v>
      </c>
      <c r="D60" s="10">
        <f>[1]AT3A_Schools_PS!N31</f>
        <v>1919</v>
      </c>
      <c r="E60" s="10">
        <f t="shared" si="0"/>
        <v>0</v>
      </c>
      <c r="F60" s="30">
        <f t="shared" si="1"/>
        <v>0</v>
      </c>
      <c r="G60" s="4"/>
    </row>
    <row r="61" spans="1:7" ht="15.75" customHeight="1">
      <c r="A61" s="28">
        <f>[1]AT3A_Schools_PS!A32</f>
        <v>23</v>
      </c>
      <c r="B61" s="29" t="str">
        <f>[1]AT3A_Schools_PS!B32</f>
        <v>23-ETAH</v>
      </c>
      <c r="C61" s="10">
        <f>[1]AT3A_Schools_PS!H32</f>
        <v>1364</v>
      </c>
      <c r="D61" s="10">
        <f>[1]AT3A_Schools_PS!N32</f>
        <v>1364</v>
      </c>
      <c r="E61" s="10">
        <f t="shared" si="0"/>
        <v>0</v>
      </c>
      <c r="F61" s="30">
        <f t="shared" si="1"/>
        <v>0</v>
      </c>
      <c r="G61" s="4"/>
    </row>
    <row r="62" spans="1:7" ht="15.75" customHeight="1">
      <c r="A62" s="28">
        <f>[1]AT3A_Schools_PS!A33</f>
        <v>24</v>
      </c>
      <c r="B62" s="29" t="str">
        <f>[1]AT3A_Schools_PS!B33</f>
        <v>24-FAIZABAD</v>
      </c>
      <c r="C62" s="10">
        <f>[1]AT3A_Schools_PS!H33</f>
        <v>1539</v>
      </c>
      <c r="D62" s="10">
        <f>[1]AT3A_Schools_PS!N33</f>
        <v>1539</v>
      </c>
      <c r="E62" s="10">
        <f t="shared" si="0"/>
        <v>0</v>
      </c>
      <c r="F62" s="30">
        <f t="shared" si="1"/>
        <v>0</v>
      </c>
      <c r="G62" s="4"/>
    </row>
    <row r="63" spans="1:7" ht="15.75" customHeight="1">
      <c r="A63" s="28">
        <f>[1]AT3A_Schools_PS!A34</f>
        <v>25</v>
      </c>
      <c r="B63" s="29" t="str">
        <f>[1]AT3A_Schools_PS!B34</f>
        <v>25-FARRUKHABAD</v>
      </c>
      <c r="C63" s="10">
        <f>[1]AT3A_Schools_PS!H34</f>
        <v>1290</v>
      </c>
      <c r="D63" s="10">
        <f>[1]AT3A_Schools_PS!N34</f>
        <v>1290</v>
      </c>
      <c r="E63" s="10">
        <f t="shared" si="0"/>
        <v>0</v>
      </c>
      <c r="F63" s="30">
        <f t="shared" si="1"/>
        <v>0</v>
      </c>
      <c r="G63" s="4"/>
    </row>
    <row r="64" spans="1:7" ht="15.75" customHeight="1">
      <c r="A64" s="28">
        <f>[1]AT3A_Schools_PS!A35</f>
        <v>26</v>
      </c>
      <c r="B64" s="29" t="str">
        <f>[1]AT3A_Schools_PS!B35</f>
        <v>26-FATEHPUR</v>
      </c>
      <c r="C64" s="10">
        <f>[1]AT3A_Schools_PS!H35</f>
        <v>1937</v>
      </c>
      <c r="D64" s="10">
        <f>[1]AT3A_Schools_PS!N35</f>
        <v>1937</v>
      </c>
      <c r="E64" s="10">
        <f t="shared" si="0"/>
        <v>0</v>
      </c>
      <c r="F64" s="30">
        <f t="shared" si="1"/>
        <v>0</v>
      </c>
      <c r="G64" s="4"/>
    </row>
    <row r="65" spans="1:7" ht="15.75" customHeight="1">
      <c r="A65" s="28">
        <f>[1]AT3A_Schools_PS!A36</f>
        <v>27</v>
      </c>
      <c r="B65" s="29" t="str">
        <f>[1]AT3A_Schools_PS!B36</f>
        <v>27-FIROZABAD</v>
      </c>
      <c r="C65" s="10">
        <f>[1]AT3A_Schools_PS!H36</f>
        <v>1563</v>
      </c>
      <c r="D65" s="10">
        <f>[1]AT3A_Schools_PS!N36</f>
        <v>1528</v>
      </c>
      <c r="E65" s="10">
        <f t="shared" si="0"/>
        <v>35</v>
      </c>
      <c r="F65" s="30">
        <f t="shared" si="1"/>
        <v>2.2392834293026232E-2</v>
      </c>
      <c r="G65" s="4"/>
    </row>
    <row r="66" spans="1:7" ht="15.75" customHeight="1">
      <c r="A66" s="28">
        <f>[1]AT3A_Schools_PS!A37</f>
        <v>28</v>
      </c>
      <c r="B66" s="29" t="str">
        <f>[1]AT3A_Schools_PS!B37</f>
        <v>28-G.B. NAGAR</v>
      </c>
      <c r="C66" s="10">
        <f>[1]AT3A_Schools_PS!H37</f>
        <v>471</v>
      </c>
      <c r="D66" s="10">
        <f>[1]AT3A_Schools_PS!N37</f>
        <v>471</v>
      </c>
      <c r="E66" s="10">
        <f t="shared" si="0"/>
        <v>0</v>
      </c>
      <c r="F66" s="30">
        <f t="shared" si="1"/>
        <v>0</v>
      </c>
      <c r="G66" s="4"/>
    </row>
    <row r="67" spans="1:7" ht="15.75" customHeight="1">
      <c r="A67" s="28">
        <f>[1]AT3A_Schools_PS!A38</f>
        <v>29</v>
      </c>
      <c r="B67" s="29" t="str">
        <f>[1]AT3A_Schools_PS!B38</f>
        <v>29-GHAZIPUR</v>
      </c>
      <c r="C67" s="10">
        <f>[1]AT3A_Schools_PS!H38</f>
        <v>2009</v>
      </c>
      <c r="D67" s="10">
        <f>[1]AT3A_Schools_PS!N38</f>
        <v>2006</v>
      </c>
      <c r="E67" s="10">
        <f t="shared" si="0"/>
        <v>3</v>
      </c>
      <c r="F67" s="30">
        <f t="shared" si="1"/>
        <v>1.4932802389248383E-3</v>
      </c>
      <c r="G67" s="4"/>
    </row>
    <row r="68" spans="1:7" ht="15.75" customHeight="1">
      <c r="A68" s="28">
        <f>[1]AT3A_Schools_PS!A39</f>
        <v>30</v>
      </c>
      <c r="B68" s="29" t="str">
        <f>[1]AT3A_Schools_PS!B39</f>
        <v>30-GHAZIYABAD</v>
      </c>
      <c r="C68" s="10">
        <f>[1]AT3A_Schools_PS!H39</f>
        <v>400</v>
      </c>
      <c r="D68" s="10">
        <f>[1]AT3A_Schools_PS!N39</f>
        <v>400</v>
      </c>
      <c r="E68" s="10">
        <f t="shared" si="0"/>
        <v>0</v>
      </c>
      <c r="F68" s="30">
        <f t="shared" si="1"/>
        <v>0</v>
      </c>
      <c r="G68" s="4"/>
    </row>
    <row r="69" spans="1:7" ht="15.75" customHeight="1">
      <c r="A69" s="28">
        <f>[1]AT3A_Schools_PS!A40</f>
        <v>31</v>
      </c>
      <c r="B69" s="29" t="str">
        <f>[1]AT3A_Schools_PS!B40</f>
        <v>31-GONDA</v>
      </c>
      <c r="C69" s="10">
        <f>[1]AT3A_Schools_PS!H40</f>
        <v>2232</v>
      </c>
      <c r="D69" s="10">
        <f>[1]AT3A_Schools_PS!N40</f>
        <v>2232</v>
      </c>
      <c r="E69" s="10">
        <f t="shared" si="0"/>
        <v>0</v>
      </c>
      <c r="F69" s="30">
        <f t="shared" si="1"/>
        <v>0</v>
      </c>
      <c r="G69" s="4"/>
    </row>
    <row r="70" spans="1:7" ht="15.75" customHeight="1">
      <c r="A70" s="28">
        <f>[1]AT3A_Schools_PS!A41</f>
        <v>32</v>
      </c>
      <c r="B70" s="29" t="str">
        <f>[1]AT3A_Schools_PS!B41</f>
        <v>32-GORAKHPUR</v>
      </c>
      <c r="C70" s="10">
        <f>[1]AT3A_Schools_PS!H41</f>
        <v>2169</v>
      </c>
      <c r="D70" s="10">
        <f>[1]AT3A_Schools_PS!N41</f>
        <v>2169</v>
      </c>
      <c r="E70" s="10">
        <f t="shared" si="0"/>
        <v>0</v>
      </c>
      <c r="F70" s="30">
        <f t="shared" si="1"/>
        <v>0</v>
      </c>
      <c r="G70" s="4"/>
    </row>
    <row r="71" spans="1:7" ht="15.75" customHeight="1">
      <c r="A71" s="28">
        <f>[1]AT3A_Schools_PS!A42</f>
        <v>33</v>
      </c>
      <c r="B71" s="29" t="str">
        <f>[1]AT3A_Schools_PS!B42</f>
        <v>33-HAMEERPUR</v>
      </c>
      <c r="C71" s="10">
        <f>[1]AT3A_Schools_PS!H42</f>
        <v>801</v>
      </c>
      <c r="D71" s="10">
        <f>[1]AT3A_Schools_PS!N42</f>
        <v>801</v>
      </c>
      <c r="E71" s="10">
        <f t="shared" si="0"/>
        <v>0</v>
      </c>
      <c r="F71" s="30">
        <f t="shared" si="1"/>
        <v>0</v>
      </c>
      <c r="G71" s="4"/>
    </row>
    <row r="72" spans="1:7" ht="15.75" customHeight="1">
      <c r="A72" s="28">
        <f>[1]AT3A_Schools_PS!A43</f>
        <v>34</v>
      </c>
      <c r="B72" s="29" t="str">
        <f>[1]AT3A_Schools_PS!B43</f>
        <v>34-HARDOI</v>
      </c>
      <c r="C72" s="10">
        <f>[1]AT3A_Schools_PS!H43</f>
        <v>2847</v>
      </c>
      <c r="D72" s="10">
        <f>[1]AT3A_Schools_PS!N43</f>
        <v>2847</v>
      </c>
      <c r="E72" s="10">
        <f t="shared" si="0"/>
        <v>0</v>
      </c>
      <c r="F72" s="30">
        <f t="shared" si="1"/>
        <v>0</v>
      </c>
      <c r="G72" s="4"/>
    </row>
    <row r="73" spans="1:7" ht="15.75" customHeight="1">
      <c r="A73" s="28">
        <f>[1]AT3A_Schools_PS!A44</f>
        <v>35</v>
      </c>
      <c r="B73" s="29" t="str">
        <f>[1]AT3A_Schools_PS!B44</f>
        <v>35-HATHRAS</v>
      </c>
      <c r="C73" s="10">
        <f>[1]AT3A_Schools_PS!H44</f>
        <v>1055</v>
      </c>
      <c r="D73" s="10">
        <f>[1]AT3A_Schools_PS!N44</f>
        <v>1055</v>
      </c>
      <c r="E73" s="10">
        <f t="shared" si="0"/>
        <v>0</v>
      </c>
      <c r="F73" s="30">
        <f t="shared" si="1"/>
        <v>0</v>
      </c>
      <c r="G73" s="4"/>
    </row>
    <row r="74" spans="1:7" ht="15.75" customHeight="1">
      <c r="A74" s="28">
        <f>[1]AT3A_Schools_PS!A45</f>
        <v>36</v>
      </c>
      <c r="B74" s="29" t="str">
        <f>[1]AT3A_Schools_PS!B45</f>
        <v>36-ITAWAH</v>
      </c>
      <c r="C74" s="10">
        <f>[1]AT3A_Schools_PS!H45</f>
        <v>1238</v>
      </c>
      <c r="D74" s="10">
        <f>[1]AT3A_Schools_PS!N45</f>
        <v>1238</v>
      </c>
      <c r="E74" s="10">
        <f t="shared" si="0"/>
        <v>0</v>
      </c>
      <c r="F74" s="30">
        <f t="shared" si="1"/>
        <v>0</v>
      </c>
      <c r="G74" s="4"/>
    </row>
    <row r="75" spans="1:7" ht="15.75" customHeight="1">
      <c r="A75" s="28">
        <f>[1]AT3A_Schools_PS!A46</f>
        <v>37</v>
      </c>
      <c r="B75" s="29" t="str">
        <f>[1]AT3A_Schools_PS!B46</f>
        <v>37-J.P. NAGAR</v>
      </c>
      <c r="C75" s="10">
        <f>[1]AT3A_Schools_PS!H46</f>
        <v>1079</v>
      </c>
      <c r="D75" s="10">
        <f>[1]AT3A_Schools_PS!N46</f>
        <v>1079</v>
      </c>
      <c r="E75" s="10">
        <f t="shared" si="0"/>
        <v>0</v>
      </c>
      <c r="F75" s="30">
        <f t="shared" si="1"/>
        <v>0</v>
      </c>
      <c r="G75" s="4"/>
    </row>
    <row r="76" spans="1:7" ht="15.75" customHeight="1">
      <c r="A76" s="28">
        <f>[1]AT3A_Schools_PS!A47</f>
        <v>38</v>
      </c>
      <c r="B76" s="29" t="str">
        <f>[1]AT3A_Schools_PS!B47</f>
        <v>38-JALAUN</v>
      </c>
      <c r="C76" s="10">
        <f>[1]AT3A_Schools_PS!H47</f>
        <v>1256</v>
      </c>
      <c r="D76" s="10">
        <f>[1]AT3A_Schools_PS!N47</f>
        <v>1256</v>
      </c>
      <c r="E76" s="10">
        <f t="shared" si="0"/>
        <v>0</v>
      </c>
      <c r="F76" s="30">
        <f t="shared" si="1"/>
        <v>0</v>
      </c>
      <c r="G76" s="4"/>
    </row>
    <row r="77" spans="1:7" ht="15.75" customHeight="1">
      <c r="A77" s="28">
        <f>[1]AT3A_Schools_PS!A48</f>
        <v>39</v>
      </c>
      <c r="B77" s="29" t="str">
        <f>[1]AT3A_Schools_PS!B48</f>
        <v>39-JAUNPUR</v>
      </c>
      <c r="C77" s="10">
        <f>[1]AT3A_Schools_PS!H48</f>
        <v>2424</v>
      </c>
      <c r="D77" s="10">
        <f>[1]AT3A_Schools_PS!N48</f>
        <v>2417</v>
      </c>
      <c r="E77" s="10">
        <f t="shared" si="0"/>
        <v>7</v>
      </c>
      <c r="F77" s="30">
        <f t="shared" si="1"/>
        <v>2.8877887788778876E-3</v>
      </c>
      <c r="G77" s="4"/>
    </row>
    <row r="78" spans="1:7" ht="15.75" customHeight="1">
      <c r="A78" s="28">
        <f>[1]AT3A_Schools_PS!A49</f>
        <v>40</v>
      </c>
      <c r="B78" s="29" t="str">
        <f>[1]AT3A_Schools_PS!B49</f>
        <v>40-JHANSI</v>
      </c>
      <c r="C78" s="10">
        <f>[1]AT3A_Schools_PS!H49</f>
        <v>1200</v>
      </c>
      <c r="D78" s="10">
        <f>[1]AT3A_Schools_PS!N49</f>
        <v>1200</v>
      </c>
      <c r="E78" s="10">
        <f t="shared" si="0"/>
        <v>0</v>
      </c>
      <c r="F78" s="30">
        <f t="shared" si="1"/>
        <v>0</v>
      </c>
      <c r="G78" s="4"/>
    </row>
    <row r="79" spans="1:7" ht="15.75" customHeight="1">
      <c r="A79" s="28">
        <f>[1]AT3A_Schools_PS!A50</f>
        <v>41</v>
      </c>
      <c r="B79" s="29" t="str">
        <f>[1]AT3A_Schools_PS!B50</f>
        <v>41-KANNAUJ</v>
      </c>
      <c r="C79" s="10">
        <f>[1]AT3A_Schools_PS!H50</f>
        <v>1200</v>
      </c>
      <c r="D79" s="10">
        <f>[1]AT3A_Schools_PS!N50</f>
        <v>1200</v>
      </c>
      <c r="E79" s="10">
        <f t="shared" si="0"/>
        <v>0</v>
      </c>
      <c r="F79" s="30">
        <f t="shared" si="1"/>
        <v>0</v>
      </c>
      <c r="G79" s="4"/>
    </row>
    <row r="80" spans="1:7" ht="15.75" customHeight="1">
      <c r="A80" s="28">
        <f>[1]AT3A_Schools_PS!A51</f>
        <v>42</v>
      </c>
      <c r="B80" s="29" t="str">
        <f>[1]AT3A_Schools_PS!B51</f>
        <v>42-KANPUR DEHAT</v>
      </c>
      <c r="C80" s="10">
        <f>[1]AT3A_Schools_PS!H51</f>
        <v>1610</v>
      </c>
      <c r="D80" s="10">
        <f>[1]AT3A_Schools_PS!N51</f>
        <v>1610</v>
      </c>
      <c r="E80" s="10">
        <f t="shared" si="0"/>
        <v>0</v>
      </c>
      <c r="F80" s="30">
        <f t="shared" si="1"/>
        <v>0</v>
      </c>
      <c r="G80" s="4"/>
    </row>
    <row r="81" spans="1:7" ht="15.75" customHeight="1">
      <c r="A81" s="28">
        <f>[1]AT3A_Schools_PS!A52</f>
        <v>43</v>
      </c>
      <c r="B81" s="29" t="str">
        <f>[1]AT3A_Schools_PS!B52</f>
        <v>43-KANPUR NAGAR</v>
      </c>
      <c r="C81" s="10">
        <f>[1]AT3A_Schools_PS!H52</f>
        <v>1644</v>
      </c>
      <c r="D81" s="10">
        <f>[1]AT3A_Schools_PS!N52</f>
        <v>1644</v>
      </c>
      <c r="E81" s="10">
        <f t="shared" si="0"/>
        <v>0</v>
      </c>
      <c r="F81" s="30">
        <f t="shared" si="1"/>
        <v>0</v>
      </c>
      <c r="G81" s="4"/>
    </row>
    <row r="82" spans="1:7" ht="15.75" customHeight="1">
      <c r="A82" s="28">
        <f>[1]AT3A_Schools_PS!A53</f>
        <v>44</v>
      </c>
      <c r="B82" s="29" t="str">
        <f>[1]AT3A_Schools_PS!B53</f>
        <v>44-KAAS GANJ</v>
      </c>
      <c r="C82" s="10">
        <f>[1]AT3A_Schools_PS!H53</f>
        <v>996</v>
      </c>
      <c r="D82" s="10">
        <f>[1]AT3A_Schools_PS!N53</f>
        <v>996</v>
      </c>
      <c r="E82" s="10">
        <f t="shared" si="0"/>
        <v>0</v>
      </c>
      <c r="F82" s="30">
        <f t="shared" si="1"/>
        <v>0</v>
      </c>
      <c r="G82" s="4"/>
    </row>
    <row r="83" spans="1:7" ht="15.75" customHeight="1">
      <c r="A83" s="28">
        <f>[1]AT3A_Schools_PS!A54</f>
        <v>45</v>
      </c>
      <c r="B83" s="29" t="str">
        <f>[1]AT3A_Schools_PS!B54</f>
        <v>45-KAUSHAMBI</v>
      </c>
      <c r="C83" s="10">
        <f>[1]AT3A_Schools_PS!H54</f>
        <v>1007</v>
      </c>
      <c r="D83" s="10">
        <f>[1]AT3A_Schools_PS!N54</f>
        <v>941</v>
      </c>
      <c r="E83" s="10">
        <f t="shared" si="0"/>
        <v>66</v>
      </c>
      <c r="F83" s="30">
        <f t="shared" si="1"/>
        <v>6.5541211519364442E-2</v>
      </c>
      <c r="G83" s="4"/>
    </row>
    <row r="84" spans="1:7" ht="15.75" customHeight="1">
      <c r="A84" s="28">
        <f>[1]AT3A_Schools_PS!A55</f>
        <v>46</v>
      </c>
      <c r="B84" s="29" t="str">
        <f>[1]AT3A_Schools_PS!B55</f>
        <v>46-KUSHINAGAR</v>
      </c>
      <c r="C84" s="10">
        <f>[1]AT3A_Schools_PS!H55</f>
        <v>2235</v>
      </c>
      <c r="D84" s="10">
        <f>[1]AT3A_Schools_PS!N55</f>
        <v>2203</v>
      </c>
      <c r="E84" s="10">
        <f t="shared" si="0"/>
        <v>32</v>
      </c>
      <c r="F84" s="30">
        <f t="shared" si="1"/>
        <v>1.4317673378076063E-2</v>
      </c>
      <c r="G84" s="4"/>
    </row>
    <row r="85" spans="1:7" ht="15.75" customHeight="1">
      <c r="A85" s="28">
        <f>[1]AT3A_Schools_PS!A56</f>
        <v>47</v>
      </c>
      <c r="B85" s="29" t="str">
        <f>[1]AT3A_Schools_PS!B56</f>
        <v>47-LAKHIMPUR KHERI</v>
      </c>
      <c r="C85" s="10">
        <f>[1]AT3A_Schools_PS!H56</f>
        <v>2722</v>
      </c>
      <c r="D85" s="10">
        <f>[1]AT3A_Schools_PS!N56</f>
        <v>2722</v>
      </c>
      <c r="E85" s="10">
        <f t="shared" si="0"/>
        <v>0</v>
      </c>
      <c r="F85" s="30">
        <f t="shared" si="1"/>
        <v>0</v>
      </c>
      <c r="G85" s="4"/>
    </row>
    <row r="86" spans="1:7" ht="15.75" customHeight="1">
      <c r="A86" s="28">
        <f>[1]AT3A_Schools_PS!A57</f>
        <v>48</v>
      </c>
      <c r="B86" s="29" t="str">
        <f>[1]AT3A_Schools_PS!B57</f>
        <v>48-LALITPUR</v>
      </c>
      <c r="C86" s="10">
        <f>[1]AT3A_Schools_PS!H57</f>
        <v>1049</v>
      </c>
      <c r="D86" s="10">
        <f>[1]AT3A_Schools_PS!N57</f>
        <v>1049</v>
      </c>
      <c r="E86" s="10">
        <f t="shared" si="0"/>
        <v>0</v>
      </c>
      <c r="F86" s="30">
        <f t="shared" si="1"/>
        <v>0</v>
      </c>
      <c r="G86" s="4"/>
    </row>
    <row r="87" spans="1:7" ht="15.75" customHeight="1">
      <c r="A87" s="28">
        <f>[1]AT3A_Schools_PS!A58</f>
        <v>49</v>
      </c>
      <c r="B87" s="29" t="str">
        <f>[1]AT3A_Schools_PS!B58</f>
        <v>49-LUCKNOW</v>
      </c>
      <c r="C87" s="10">
        <f>[1]AT3A_Schools_PS!H58</f>
        <v>1462</v>
      </c>
      <c r="D87" s="10">
        <f>[1]AT3A_Schools_PS!N58</f>
        <v>1396</v>
      </c>
      <c r="E87" s="10">
        <f t="shared" si="0"/>
        <v>66</v>
      </c>
      <c r="F87" s="30">
        <f t="shared" si="1"/>
        <v>4.5143638850889192E-2</v>
      </c>
      <c r="G87" s="4"/>
    </row>
    <row r="88" spans="1:7" ht="15.75" customHeight="1">
      <c r="A88" s="28">
        <f>[1]AT3A_Schools_PS!A59</f>
        <v>50</v>
      </c>
      <c r="B88" s="29" t="str">
        <f>[1]AT3A_Schools_PS!B59</f>
        <v>50-MAHOBA</v>
      </c>
      <c r="C88" s="10">
        <f>[1]AT3A_Schools_PS!H59</f>
        <v>673</v>
      </c>
      <c r="D88" s="10">
        <f>[1]AT3A_Schools_PS!N59</f>
        <v>673</v>
      </c>
      <c r="E88" s="10">
        <f t="shared" si="0"/>
        <v>0</v>
      </c>
      <c r="F88" s="30">
        <f t="shared" si="1"/>
        <v>0</v>
      </c>
      <c r="G88" s="4"/>
    </row>
    <row r="89" spans="1:7" ht="15.75" customHeight="1">
      <c r="A89" s="28">
        <f>[1]AT3A_Schools_PS!A60</f>
        <v>51</v>
      </c>
      <c r="B89" s="29" t="str">
        <f>[1]AT3A_Schools_PS!B60</f>
        <v>51-MAHRAJGANJ</v>
      </c>
      <c r="C89" s="10">
        <f>[1]AT3A_Schools_PS!H60</f>
        <v>1485</v>
      </c>
      <c r="D89" s="10">
        <f>[1]AT3A_Schools_PS!N60</f>
        <v>1485</v>
      </c>
      <c r="E89" s="10">
        <f t="shared" si="0"/>
        <v>0</v>
      </c>
      <c r="F89" s="30">
        <f t="shared" si="1"/>
        <v>0</v>
      </c>
      <c r="G89" s="4"/>
    </row>
    <row r="90" spans="1:7" ht="15.75" customHeight="1">
      <c r="A90" s="28">
        <f>[1]AT3A_Schools_PS!A61</f>
        <v>52</v>
      </c>
      <c r="B90" s="29" t="str">
        <f>[1]AT3A_Schools_PS!B61</f>
        <v>52-MAINPURI</v>
      </c>
      <c r="C90" s="10">
        <f>[1]AT3A_Schools_PS!H61</f>
        <v>1637</v>
      </c>
      <c r="D90" s="10">
        <f>[1]AT3A_Schools_PS!N61</f>
        <v>1637</v>
      </c>
      <c r="E90" s="10">
        <f t="shared" si="0"/>
        <v>0</v>
      </c>
      <c r="F90" s="30">
        <f t="shared" si="1"/>
        <v>0</v>
      </c>
      <c r="G90" s="4"/>
    </row>
    <row r="91" spans="1:7" ht="15.75" customHeight="1">
      <c r="A91" s="28">
        <f>[1]AT3A_Schools_PS!A62</f>
        <v>53</v>
      </c>
      <c r="B91" s="29" t="str">
        <f>[1]AT3A_Schools_PS!B62</f>
        <v>53-MATHURA</v>
      </c>
      <c r="C91" s="10">
        <f>[1]AT3A_Schools_PS!H62</f>
        <v>1361</v>
      </c>
      <c r="D91" s="10">
        <f>[1]AT3A_Schools_PS!N62</f>
        <v>1361</v>
      </c>
      <c r="E91" s="10">
        <f t="shared" si="0"/>
        <v>0</v>
      </c>
      <c r="F91" s="30">
        <f t="shared" si="1"/>
        <v>0</v>
      </c>
      <c r="G91" s="4"/>
    </row>
    <row r="92" spans="1:7" ht="15.75" customHeight="1">
      <c r="A92" s="28">
        <f>[1]AT3A_Schools_PS!A63</f>
        <v>54</v>
      </c>
      <c r="B92" s="29" t="str">
        <f>[1]AT3A_Schools_PS!B63</f>
        <v>54-MAU</v>
      </c>
      <c r="C92" s="10">
        <f>[1]AT3A_Schools_PS!H63</f>
        <v>1114</v>
      </c>
      <c r="D92" s="10">
        <f>[1]AT3A_Schools_PS!N63</f>
        <v>1114</v>
      </c>
      <c r="E92" s="10">
        <f t="shared" si="0"/>
        <v>0</v>
      </c>
      <c r="F92" s="30">
        <f t="shared" si="1"/>
        <v>0</v>
      </c>
      <c r="G92" s="4"/>
    </row>
    <row r="93" spans="1:7" ht="15.75" customHeight="1">
      <c r="A93" s="28">
        <f>[1]AT3A_Schools_PS!A64</f>
        <v>55</v>
      </c>
      <c r="B93" s="29" t="str">
        <f>[1]AT3A_Schools_PS!B64</f>
        <v>55-MEERUT</v>
      </c>
      <c r="C93" s="10">
        <f>[1]AT3A_Schools_PS!H64</f>
        <v>915</v>
      </c>
      <c r="D93" s="10">
        <f>[1]AT3A_Schools_PS!N64</f>
        <v>915</v>
      </c>
      <c r="E93" s="10">
        <f t="shared" si="0"/>
        <v>0</v>
      </c>
      <c r="F93" s="30">
        <f t="shared" si="1"/>
        <v>0</v>
      </c>
      <c r="G93" s="4"/>
    </row>
    <row r="94" spans="1:7" ht="15.75" customHeight="1">
      <c r="A94" s="28">
        <f>[1]AT3A_Schools_PS!A65</f>
        <v>56</v>
      </c>
      <c r="B94" s="29" t="str">
        <f>[1]AT3A_Schools_PS!B65</f>
        <v>56-MIRZAPUR</v>
      </c>
      <c r="C94" s="10">
        <f>[1]AT3A_Schools_PS!H65</f>
        <v>1631</v>
      </c>
      <c r="D94" s="10">
        <f>[1]AT3A_Schools_PS!N65</f>
        <v>1611</v>
      </c>
      <c r="E94" s="10">
        <f t="shared" si="0"/>
        <v>20</v>
      </c>
      <c r="F94" s="30">
        <f t="shared" si="1"/>
        <v>1.2262415695892091E-2</v>
      </c>
      <c r="G94" s="4"/>
    </row>
    <row r="95" spans="1:7" ht="15.75" customHeight="1">
      <c r="A95" s="28">
        <f>[1]AT3A_Schools_PS!A66</f>
        <v>57</v>
      </c>
      <c r="B95" s="29" t="str">
        <f>[1]AT3A_Schools_PS!B66</f>
        <v>57-MORADABAD</v>
      </c>
      <c r="C95" s="10">
        <f>[1]AT3A_Schools_PS!H66</f>
        <v>1200</v>
      </c>
      <c r="D95" s="10">
        <f>[1]AT3A_Schools_PS!N66</f>
        <v>1200</v>
      </c>
      <c r="E95" s="10">
        <f t="shared" si="0"/>
        <v>0</v>
      </c>
      <c r="F95" s="30">
        <f t="shared" si="1"/>
        <v>0</v>
      </c>
      <c r="G95" s="4"/>
    </row>
    <row r="96" spans="1:7" ht="15.75" customHeight="1">
      <c r="A96" s="28">
        <f>[1]AT3A_Schools_PS!A67</f>
        <v>58</v>
      </c>
      <c r="B96" s="29" t="str">
        <f>[1]AT3A_Schools_PS!B67</f>
        <v>58-MUZAFFARNAGAR</v>
      </c>
      <c r="C96" s="10">
        <f>[1]AT3A_Schools_PS!H67</f>
        <v>885</v>
      </c>
      <c r="D96" s="10">
        <f>[1]AT3A_Schools_PS!N67</f>
        <v>885</v>
      </c>
      <c r="E96" s="10">
        <f t="shared" si="0"/>
        <v>0</v>
      </c>
      <c r="F96" s="30">
        <f t="shared" si="1"/>
        <v>0</v>
      </c>
      <c r="G96" s="4"/>
    </row>
    <row r="97" spans="1:7" ht="15.75" customHeight="1">
      <c r="A97" s="28">
        <f>[1]AT3A_Schools_PS!A68</f>
        <v>59</v>
      </c>
      <c r="B97" s="29" t="str">
        <f>[1]AT3A_Schools_PS!B68</f>
        <v>59-PILIBHIT</v>
      </c>
      <c r="C97" s="10">
        <f>[1]AT3A_Schools_PS!H68</f>
        <v>1230</v>
      </c>
      <c r="D97" s="10">
        <f>[1]AT3A_Schools_PS!N68</f>
        <v>1230</v>
      </c>
      <c r="E97" s="10">
        <f t="shared" si="0"/>
        <v>0</v>
      </c>
      <c r="F97" s="30">
        <f t="shared" si="1"/>
        <v>0</v>
      </c>
      <c r="G97" s="4"/>
    </row>
    <row r="98" spans="1:7" ht="15.75" customHeight="1">
      <c r="A98" s="28">
        <f>[1]AT3A_Schools_PS!A69</f>
        <v>60</v>
      </c>
      <c r="B98" s="29" t="str">
        <f>[1]AT3A_Schools_PS!B69</f>
        <v>60-PRATAPGARH</v>
      </c>
      <c r="C98" s="10">
        <f>[1]AT3A_Schools_PS!H69</f>
        <v>2046</v>
      </c>
      <c r="D98" s="10">
        <f>[1]AT3A_Schools_PS!N69</f>
        <v>2046</v>
      </c>
      <c r="E98" s="10">
        <f t="shared" si="0"/>
        <v>0</v>
      </c>
      <c r="F98" s="30">
        <f t="shared" si="1"/>
        <v>0</v>
      </c>
      <c r="G98" s="4"/>
    </row>
    <row r="99" spans="1:7" ht="15.75" customHeight="1">
      <c r="A99" s="28">
        <f>[1]AT3A_Schools_PS!A70</f>
        <v>61</v>
      </c>
      <c r="B99" s="29" t="str">
        <f>[1]AT3A_Schools_PS!B70</f>
        <v>61-RAI BAREILY</v>
      </c>
      <c r="C99" s="10">
        <f>[1]AT3A_Schools_PS!H70</f>
        <v>1987</v>
      </c>
      <c r="D99" s="10">
        <f>[1]AT3A_Schools_PS!N70</f>
        <v>1987</v>
      </c>
      <c r="E99" s="10">
        <f t="shared" si="0"/>
        <v>0</v>
      </c>
      <c r="F99" s="30">
        <f t="shared" si="1"/>
        <v>0</v>
      </c>
      <c r="G99" s="4"/>
    </row>
    <row r="100" spans="1:7" ht="15.75" customHeight="1">
      <c r="A100" s="28">
        <f>[1]AT3A_Schools_PS!A71</f>
        <v>62</v>
      </c>
      <c r="B100" s="29" t="str">
        <f>[1]AT3A_Schools_PS!B71</f>
        <v>62-RAMPUR</v>
      </c>
      <c r="C100" s="10">
        <f>[1]AT3A_Schools_PS!H71</f>
        <v>1395</v>
      </c>
      <c r="D100" s="10">
        <f>[1]AT3A_Schools_PS!N71</f>
        <v>1395</v>
      </c>
      <c r="E100" s="10">
        <f t="shared" si="0"/>
        <v>0</v>
      </c>
      <c r="F100" s="30">
        <f t="shared" si="1"/>
        <v>0</v>
      </c>
      <c r="G100" s="4"/>
    </row>
    <row r="101" spans="1:7" ht="15.75" customHeight="1">
      <c r="A101" s="28">
        <f>[1]AT3A_Schools_PS!A72</f>
        <v>63</v>
      </c>
      <c r="B101" s="29" t="str">
        <f>[1]AT3A_Schools_PS!B72</f>
        <v>63-SAHARANPUR</v>
      </c>
      <c r="C101" s="10">
        <f>[1]AT3A_Schools_PS!H72</f>
        <v>1363</v>
      </c>
      <c r="D101" s="10">
        <f>[1]AT3A_Schools_PS!N72</f>
        <v>1363</v>
      </c>
      <c r="E101" s="10">
        <f t="shared" si="0"/>
        <v>0</v>
      </c>
      <c r="F101" s="30">
        <f t="shared" si="1"/>
        <v>0</v>
      </c>
      <c r="G101" s="4"/>
    </row>
    <row r="102" spans="1:7" ht="15.75" customHeight="1">
      <c r="A102" s="28">
        <f>[1]AT3A_Schools_PS!A73</f>
        <v>64</v>
      </c>
      <c r="B102" s="29" t="str">
        <f>[1]AT3A_Schools_PS!B73</f>
        <v>64-SANTKABIR NAGAR</v>
      </c>
      <c r="C102" s="10">
        <f>[1]AT3A_Schools_PS!H73</f>
        <v>1075</v>
      </c>
      <c r="D102" s="10">
        <f>[1]AT3A_Schools_PS!N73</f>
        <v>1075</v>
      </c>
      <c r="E102" s="10">
        <f t="shared" si="0"/>
        <v>0</v>
      </c>
      <c r="F102" s="30">
        <f t="shared" si="1"/>
        <v>0</v>
      </c>
      <c r="G102" s="4"/>
    </row>
    <row r="103" spans="1:7" ht="15.75" customHeight="1">
      <c r="A103" s="28">
        <f>[1]AT3A_Schools_PS!A74</f>
        <v>65</v>
      </c>
      <c r="B103" s="29" t="str">
        <f>[1]AT3A_Schools_PS!B74</f>
        <v>65-SHAHJAHANPUR</v>
      </c>
      <c r="C103" s="10">
        <f>[1]AT3A_Schools_PS!H74</f>
        <v>2360</v>
      </c>
      <c r="D103" s="10">
        <f>[1]AT3A_Schools_PS!N74</f>
        <v>2292</v>
      </c>
      <c r="E103" s="10">
        <f t="shared" si="0"/>
        <v>68</v>
      </c>
      <c r="F103" s="30">
        <f t="shared" si="1"/>
        <v>2.8813559322033899E-2</v>
      </c>
      <c r="G103" s="4"/>
    </row>
    <row r="104" spans="1:7" ht="15.75" customHeight="1">
      <c r="A104" s="28">
        <f>[1]AT3A_Schools_PS!A75</f>
        <v>66</v>
      </c>
      <c r="B104" s="29" t="str">
        <f>[1]AT3A_Schools_PS!B75</f>
        <v>66-SHRAWASTI</v>
      </c>
      <c r="C104" s="10">
        <f>[1]AT3A_Schools_PS!H75</f>
        <v>888</v>
      </c>
      <c r="D104" s="10">
        <f>[1]AT3A_Schools_PS!N75</f>
        <v>887</v>
      </c>
      <c r="E104" s="10">
        <f t="shared" si="0"/>
        <v>1</v>
      </c>
      <c r="F104" s="30">
        <f t="shared" si="1"/>
        <v>1.1261261261261261E-3</v>
      </c>
      <c r="G104" s="4"/>
    </row>
    <row r="105" spans="1:7" ht="15.75" customHeight="1">
      <c r="A105" s="28">
        <f>[1]AT3A_Schools_PS!A76</f>
        <v>67</v>
      </c>
      <c r="B105" s="29" t="str">
        <f>[1]AT3A_Schools_PS!B76</f>
        <v>67-SIDDHARTHNAGAR</v>
      </c>
      <c r="C105" s="10">
        <f>[1]AT3A_Schools_PS!H76</f>
        <v>1925</v>
      </c>
      <c r="D105" s="10">
        <f>[1]AT3A_Schools_PS!N76</f>
        <v>1925</v>
      </c>
      <c r="E105" s="10">
        <f t="shared" si="0"/>
        <v>0</v>
      </c>
      <c r="F105" s="30">
        <f t="shared" si="1"/>
        <v>0</v>
      </c>
      <c r="G105" s="4"/>
    </row>
    <row r="106" spans="1:7" ht="15.75" customHeight="1">
      <c r="A106" s="28">
        <f>[1]AT3A_Schools_PS!A77</f>
        <v>68</v>
      </c>
      <c r="B106" s="29" t="str">
        <f>[1]AT3A_Schools_PS!B77</f>
        <v>68-SITAPUR</v>
      </c>
      <c r="C106" s="10">
        <f>[1]AT3A_Schools_PS!H77</f>
        <v>3020</v>
      </c>
      <c r="D106" s="10">
        <f>[1]AT3A_Schools_PS!N77</f>
        <v>3020</v>
      </c>
      <c r="E106" s="10">
        <f t="shared" si="0"/>
        <v>0</v>
      </c>
      <c r="F106" s="30">
        <f t="shared" si="1"/>
        <v>0</v>
      </c>
      <c r="G106" s="4"/>
    </row>
    <row r="107" spans="1:7" ht="15.75" customHeight="1">
      <c r="A107" s="28">
        <f>[1]AT3A_Schools_PS!A78</f>
        <v>69</v>
      </c>
      <c r="B107" s="29" t="str">
        <f>[1]AT3A_Schools_PS!B78</f>
        <v>69-SONBHADRA</v>
      </c>
      <c r="C107" s="10">
        <f>[1]AT3A_Schools_PS!H78</f>
        <v>1812</v>
      </c>
      <c r="D107" s="10">
        <f>[1]AT3A_Schools_PS!N78</f>
        <v>1812</v>
      </c>
      <c r="E107" s="10">
        <f t="shared" si="0"/>
        <v>0</v>
      </c>
      <c r="F107" s="30">
        <f t="shared" si="1"/>
        <v>0</v>
      </c>
      <c r="G107" s="4"/>
    </row>
    <row r="108" spans="1:7" ht="15.75" customHeight="1">
      <c r="A108" s="28">
        <f>[1]AT3A_Schools_PS!A79</f>
        <v>70</v>
      </c>
      <c r="B108" s="29" t="str">
        <f>[1]AT3A_Schools_PS!B79</f>
        <v>70-SULTANPUR</v>
      </c>
      <c r="C108" s="10">
        <f>[1]AT3A_Schools_PS!H79</f>
        <v>1730</v>
      </c>
      <c r="D108" s="10">
        <f>[1]AT3A_Schools_PS!N79</f>
        <v>1730</v>
      </c>
      <c r="E108" s="10">
        <f t="shared" si="0"/>
        <v>0</v>
      </c>
      <c r="F108" s="30">
        <f t="shared" si="1"/>
        <v>0</v>
      </c>
      <c r="G108" s="4"/>
    </row>
    <row r="109" spans="1:7" ht="15.75" customHeight="1">
      <c r="A109" s="28">
        <f>[1]AT3A_Schools_PS!A80</f>
        <v>71</v>
      </c>
      <c r="B109" s="29" t="str">
        <f>[1]AT3A_Schools_PS!B80</f>
        <v>71-UNNAO</v>
      </c>
      <c r="C109" s="10">
        <f>[1]AT3A_Schools_PS!H80</f>
        <v>2309</v>
      </c>
      <c r="D109" s="10">
        <f>[1]AT3A_Schools_PS!N80</f>
        <v>2309</v>
      </c>
      <c r="E109" s="10">
        <f t="shared" si="0"/>
        <v>0</v>
      </c>
      <c r="F109" s="30">
        <f t="shared" si="1"/>
        <v>0</v>
      </c>
      <c r="G109" s="4"/>
    </row>
    <row r="110" spans="1:7" ht="15.75" customHeight="1">
      <c r="A110" s="28">
        <f>[1]AT3A_Schools_PS!A81</f>
        <v>72</v>
      </c>
      <c r="B110" s="29" t="str">
        <f>[1]AT3A_Schools_PS!B81</f>
        <v>72-VARANASI</v>
      </c>
      <c r="C110" s="10">
        <f>[1]AT3A_Schools_PS!H81</f>
        <v>1025</v>
      </c>
      <c r="D110" s="10">
        <f>[1]AT3A_Schools_PS!N81</f>
        <v>1025</v>
      </c>
      <c r="E110" s="10">
        <f t="shared" si="0"/>
        <v>0</v>
      </c>
      <c r="F110" s="30">
        <f t="shared" si="1"/>
        <v>0</v>
      </c>
      <c r="G110" s="4"/>
    </row>
    <row r="111" spans="1:7" ht="15.75" customHeight="1">
      <c r="A111" s="28">
        <f>[1]AT3A_Schools_PS!A82</f>
        <v>73</v>
      </c>
      <c r="B111" s="29" t="str">
        <f>[1]AT3A_Schools_PS!B82</f>
        <v>73-SAMBHAL</v>
      </c>
      <c r="C111" s="10">
        <f>[1]AT3A_Schools_PS!H82</f>
        <v>1049</v>
      </c>
      <c r="D111" s="10">
        <f>[1]AT3A_Schools_PS!N82</f>
        <v>1049</v>
      </c>
      <c r="E111" s="10">
        <f t="shared" si="0"/>
        <v>0</v>
      </c>
      <c r="F111" s="30">
        <f t="shared" si="1"/>
        <v>0</v>
      </c>
      <c r="G111" s="4"/>
    </row>
    <row r="112" spans="1:7" ht="15.75" customHeight="1">
      <c r="A112" s="28">
        <f>[1]AT3A_Schools_PS!A83</f>
        <v>74</v>
      </c>
      <c r="B112" s="29" t="str">
        <f>[1]AT3A_Schools_PS!B83</f>
        <v>74-HAPUR</v>
      </c>
      <c r="C112" s="10">
        <f>[1]AT3A_Schools_PS!H83</f>
        <v>429</v>
      </c>
      <c r="D112" s="10">
        <f>[1]AT3A_Schools_PS!N83</f>
        <v>429</v>
      </c>
      <c r="E112" s="10">
        <f t="shared" si="0"/>
        <v>0</v>
      </c>
      <c r="F112" s="30">
        <f t="shared" si="1"/>
        <v>0</v>
      </c>
      <c r="G112" s="4"/>
    </row>
    <row r="113" spans="1:7" ht="15.75" customHeight="1">
      <c r="A113" s="28">
        <f>[1]AT3A_Schools_PS!A84</f>
        <v>75</v>
      </c>
      <c r="B113" s="29" t="str">
        <f>[1]AT3A_Schools_PS!B84</f>
        <v>75-SHAMLI</v>
      </c>
      <c r="C113" s="10">
        <f>[1]AT3A_Schools_PS!H84</f>
        <v>538</v>
      </c>
      <c r="D113" s="10">
        <f>[1]AT3A_Schools_PS!N84</f>
        <v>538</v>
      </c>
      <c r="E113" s="10">
        <f t="shared" si="0"/>
        <v>0</v>
      </c>
      <c r="F113" s="30">
        <f t="shared" si="1"/>
        <v>0</v>
      </c>
      <c r="G113" s="4"/>
    </row>
    <row r="114" spans="1:7" ht="15.75" customHeight="1">
      <c r="A114" s="31"/>
      <c r="B114" s="32" t="s">
        <v>44</v>
      </c>
      <c r="C114" s="18">
        <f>SUM(C39:C113)</f>
        <v>114460</v>
      </c>
      <c r="D114" s="18">
        <f>SUM(D39:D113)</f>
        <v>114080</v>
      </c>
      <c r="E114" s="18">
        <f>SUM(E39:E113)</f>
        <v>380</v>
      </c>
      <c r="F114" s="33">
        <f t="shared" si="1"/>
        <v>3.3199370959287088E-3</v>
      </c>
      <c r="G114" s="4"/>
    </row>
    <row r="116" spans="1:7" ht="15.75" customHeight="1">
      <c r="A116" s="6" t="s">
        <v>45</v>
      </c>
      <c r="B116" s="6"/>
      <c r="C116" s="6"/>
      <c r="D116" s="6"/>
      <c r="E116" s="6"/>
      <c r="F116" s="6"/>
    </row>
    <row r="117" spans="1:7" ht="61.5" customHeight="1">
      <c r="A117" s="7" t="s">
        <v>37</v>
      </c>
      <c r="B117" s="7" t="s">
        <v>38</v>
      </c>
      <c r="C117" s="7" t="s">
        <v>39</v>
      </c>
      <c r="D117" s="7" t="s">
        <v>40</v>
      </c>
      <c r="E117" s="7" t="s">
        <v>41</v>
      </c>
      <c r="F117" s="7" t="s">
        <v>42</v>
      </c>
    </row>
    <row r="118" spans="1:7" ht="15.75" customHeight="1">
      <c r="A118" s="26">
        <v>1</v>
      </c>
      <c r="B118" s="26">
        <v>2</v>
      </c>
      <c r="C118" s="26">
        <v>3</v>
      </c>
      <c r="D118" s="26">
        <v>4</v>
      </c>
      <c r="E118" s="26" t="s">
        <v>43</v>
      </c>
      <c r="F118" s="26">
        <v>6</v>
      </c>
    </row>
    <row r="119" spans="1:7" ht="15.75" customHeight="1">
      <c r="A119" s="28">
        <f t="shared" ref="A119:B134" si="2">A39</f>
        <v>1</v>
      </c>
      <c r="B119" s="29" t="str">
        <f t="shared" si="2"/>
        <v>01-AGRA</v>
      </c>
      <c r="C119" s="10">
        <f>[1]AT3B_Schools_UPS!H10+[1]AT3C_Schools_UPS!H10</f>
        <v>1055</v>
      </c>
      <c r="D119" s="10">
        <f>[1]AT3B_Schools_UPS!N10+[1]AT3C_Schools_UPS!N10</f>
        <v>933</v>
      </c>
      <c r="E119" s="10">
        <f t="shared" ref="E119:E193" si="3">C119-D119</f>
        <v>122</v>
      </c>
      <c r="F119" s="30">
        <f t="shared" ref="F119:F193" si="4">E119/C119</f>
        <v>0.11563981042654028</v>
      </c>
    </row>
    <row r="120" spans="1:7" ht="15.75" customHeight="1">
      <c r="A120" s="28">
        <f t="shared" si="2"/>
        <v>2</v>
      </c>
      <c r="B120" s="29" t="str">
        <f t="shared" si="2"/>
        <v>02-ALIGARH</v>
      </c>
      <c r="C120" s="10">
        <f>[1]AT3B_Schools_UPS!H11+[1]AT3C_Schools_UPS!H11</f>
        <v>889</v>
      </c>
      <c r="D120" s="10">
        <f>[1]AT3B_Schools_UPS!N11+[1]AT3C_Schools_UPS!N11</f>
        <v>877</v>
      </c>
      <c r="E120" s="10">
        <f t="shared" si="3"/>
        <v>12</v>
      </c>
      <c r="F120" s="30">
        <f t="shared" si="4"/>
        <v>1.3498312710911136E-2</v>
      </c>
    </row>
    <row r="121" spans="1:7" ht="15.75" customHeight="1">
      <c r="A121" s="28">
        <f t="shared" si="2"/>
        <v>3</v>
      </c>
      <c r="B121" s="29" t="str">
        <f t="shared" si="2"/>
        <v>03-ALLAHABAD</v>
      </c>
      <c r="C121" s="10">
        <f>[1]AT3B_Schools_UPS!H12+[1]AT3C_Schools_UPS!H12</f>
        <v>1342</v>
      </c>
      <c r="D121" s="10">
        <f>[1]AT3B_Schools_UPS!N12+[1]AT3C_Schools_UPS!N12</f>
        <v>1322</v>
      </c>
      <c r="E121" s="10">
        <f t="shared" si="3"/>
        <v>20</v>
      </c>
      <c r="F121" s="30">
        <f t="shared" si="4"/>
        <v>1.4903129657228018E-2</v>
      </c>
    </row>
    <row r="122" spans="1:7" ht="15.75" customHeight="1">
      <c r="A122" s="28">
        <f t="shared" si="2"/>
        <v>4</v>
      </c>
      <c r="B122" s="29" t="str">
        <f t="shared" si="2"/>
        <v>04-AMBEDKAR NAGAR</v>
      </c>
      <c r="C122" s="10">
        <f>[1]AT3B_Schools_UPS!H13+[1]AT3C_Schools_UPS!H13</f>
        <v>695</v>
      </c>
      <c r="D122" s="10">
        <f>[1]AT3B_Schools_UPS!N13+[1]AT3C_Schools_UPS!N13</f>
        <v>695</v>
      </c>
      <c r="E122" s="10">
        <f t="shared" si="3"/>
        <v>0</v>
      </c>
      <c r="F122" s="30">
        <f t="shared" si="4"/>
        <v>0</v>
      </c>
    </row>
    <row r="123" spans="1:7" ht="15.75" customHeight="1">
      <c r="A123" s="28">
        <f t="shared" si="2"/>
        <v>5</v>
      </c>
      <c r="B123" s="29" t="str">
        <f t="shared" si="2"/>
        <v>05-AURAIYA</v>
      </c>
      <c r="C123" s="10">
        <f>[1]AT3B_Schools_UPS!H14+[1]AT3C_Schools_UPS!H14</f>
        <v>575</v>
      </c>
      <c r="D123" s="10">
        <f>[1]AT3B_Schools_UPS!N14+[1]AT3C_Schools_UPS!N14</f>
        <v>575</v>
      </c>
      <c r="E123" s="10">
        <f t="shared" si="3"/>
        <v>0</v>
      </c>
      <c r="F123" s="30">
        <f t="shared" si="4"/>
        <v>0</v>
      </c>
    </row>
    <row r="124" spans="1:7" ht="15.75" customHeight="1">
      <c r="A124" s="28">
        <f t="shared" si="2"/>
        <v>6</v>
      </c>
      <c r="B124" s="29" t="str">
        <f t="shared" si="2"/>
        <v>06-AZAMGARH</v>
      </c>
      <c r="C124" s="10">
        <f>[1]AT3B_Schools_UPS!H15+[1]AT3C_Schools_UPS!H15</f>
        <v>1227</v>
      </c>
      <c r="D124" s="10">
        <f>[1]AT3B_Schools_UPS!N15+[1]AT3C_Schools_UPS!N15</f>
        <v>1205</v>
      </c>
      <c r="E124" s="10">
        <f t="shared" si="3"/>
        <v>22</v>
      </c>
      <c r="F124" s="30">
        <f t="shared" si="4"/>
        <v>1.7929910350448247E-2</v>
      </c>
    </row>
    <row r="125" spans="1:7" ht="15.75" customHeight="1">
      <c r="A125" s="28">
        <f t="shared" si="2"/>
        <v>7</v>
      </c>
      <c r="B125" s="29" t="str">
        <f t="shared" si="2"/>
        <v>07-BADAUN</v>
      </c>
      <c r="C125" s="10">
        <f>[1]AT3B_Schools_UPS!H16+[1]AT3C_Schools_UPS!H16</f>
        <v>737</v>
      </c>
      <c r="D125" s="10">
        <f>[1]AT3B_Schools_UPS!N16+[1]AT3C_Schools_UPS!N16</f>
        <v>737</v>
      </c>
      <c r="E125" s="10">
        <f t="shared" si="3"/>
        <v>0</v>
      </c>
      <c r="F125" s="30">
        <f t="shared" si="4"/>
        <v>0</v>
      </c>
    </row>
    <row r="126" spans="1:7" ht="15.75" customHeight="1">
      <c r="A126" s="28">
        <f t="shared" si="2"/>
        <v>8</v>
      </c>
      <c r="B126" s="29" t="str">
        <f t="shared" si="2"/>
        <v>08-BAGHPAT</v>
      </c>
      <c r="C126" s="10">
        <f>[1]AT3B_Schools_UPS!H17+[1]AT3C_Schools_UPS!H17</f>
        <v>291</v>
      </c>
      <c r="D126" s="10">
        <f>[1]AT3B_Schools_UPS!N17+[1]AT3C_Schools_UPS!N17</f>
        <v>291</v>
      </c>
      <c r="E126" s="10">
        <f t="shared" si="3"/>
        <v>0</v>
      </c>
      <c r="F126" s="30">
        <f t="shared" si="4"/>
        <v>0</v>
      </c>
    </row>
    <row r="127" spans="1:7" ht="15.75" customHeight="1">
      <c r="A127" s="28">
        <f t="shared" si="2"/>
        <v>9</v>
      </c>
      <c r="B127" s="29" t="str">
        <f t="shared" si="2"/>
        <v>09-BAHRAICH</v>
      </c>
      <c r="C127" s="10">
        <f>[1]AT3B_Schools_UPS!H18+[1]AT3C_Schools_UPS!H18</f>
        <v>1046</v>
      </c>
      <c r="D127" s="10">
        <f>[1]AT3B_Schools_UPS!N18+[1]AT3C_Schools_UPS!N18</f>
        <v>1044</v>
      </c>
      <c r="E127" s="10">
        <f t="shared" si="3"/>
        <v>2</v>
      </c>
      <c r="F127" s="30">
        <f t="shared" si="4"/>
        <v>1.9120458891013384E-3</v>
      </c>
    </row>
    <row r="128" spans="1:7" ht="15.75" customHeight="1">
      <c r="A128" s="28">
        <f t="shared" si="2"/>
        <v>10</v>
      </c>
      <c r="B128" s="29" t="str">
        <f t="shared" si="2"/>
        <v>10-BALLIA</v>
      </c>
      <c r="C128" s="10">
        <f>[1]AT3B_Schools_UPS!H19+[1]AT3C_Schools_UPS!H19</f>
        <v>831</v>
      </c>
      <c r="D128" s="10">
        <f>[1]AT3B_Schools_UPS!N19+[1]AT3C_Schools_UPS!N19</f>
        <v>772</v>
      </c>
      <c r="E128" s="10">
        <f t="shared" si="3"/>
        <v>59</v>
      </c>
      <c r="F128" s="30">
        <f t="shared" si="4"/>
        <v>7.0998796630565589E-2</v>
      </c>
    </row>
    <row r="129" spans="1:6" ht="15.75" customHeight="1">
      <c r="A129" s="28">
        <f t="shared" si="2"/>
        <v>11</v>
      </c>
      <c r="B129" s="29" t="str">
        <f t="shared" si="2"/>
        <v>11-BALRAMPUR</v>
      </c>
      <c r="C129" s="10">
        <f>[1]AT3B_Schools_UPS!H20+[1]AT3C_Schools_UPS!H20</f>
        <v>711</v>
      </c>
      <c r="D129" s="10">
        <f>[1]AT3B_Schools_UPS!N20+[1]AT3C_Schools_UPS!N20</f>
        <v>711</v>
      </c>
      <c r="E129" s="10">
        <f t="shared" si="3"/>
        <v>0</v>
      </c>
      <c r="F129" s="30">
        <f t="shared" si="4"/>
        <v>0</v>
      </c>
    </row>
    <row r="130" spans="1:6" ht="15.75" customHeight="1">
      <c r="A130" s="28">
        <f t="shared" si="2"/>
        <v>12</v>
      </c>
      <c r="B130" s="29" t="str">
        <f t="shared" si="2"/>
        <v>12-BANDA</v>
      </c>
      <c r="C130" s="10">
        <f>[1]AT3B_Schools_UPS!H21+[1]AT3C_Schools_UPS!H21</f>
        <v>704</v>
      </c>
      <c r="D130" s="10">
        <f>[1]AT3B_Schools_UPS!N21+[1]AT3C_Schools_UPS!N21</f>
        <v>703</v>
      </c>
      <c r="E130" s="10">
        <f t="shared" si="3"/>
        <v>1</v>
      </c>
      <c r="F130" s="30">
        <f t="shared" si="4"/>
        <v>1.4204545454545455E-3</v>
      </c>
    </row>
    <row r="131" spans="1:6" ht="15.75" customHeight="1">
      <c r="A131" s="28">
        <f t="shared" si="2"/>
        <v>13</v>
      </c>
      <c r="B131" s="29" t="str">
        <f t="shared" si="2"/>
        <v>13-BARABANKI</v>
      </c>
      <c r="C131" s="10">
        <f>[1]AT3B_Schools_UPS!H22+[1]AT3C_Schools_UPS!H22</f>
        <v>935</v>
      </c>
      <c r="D131" s="10">
        <f>[1]AT3B_Schools_UPS!N22+[1]AT3C_Schools_UPS!N22</f>
        <v>911</v>
      </c>
      <c r="E131" s="10">
        <f t="shared" si="3"/>
        <v>24</v>
      </c>
      <c r="F131" s="30">
        <f t="shared" si="4"/>
        <v>2.5668449197860963E-2</v>
      </c>
    </row>
    <row r="132" spans="1:6" ht="15.75" customHeight="1">
      <c r="A132" s="28">
        <f t="shared" si="2"/>
        <v>14</v>
      </c>
      <c r="B132" s="29" t="str">
        <f t="shared" si="2"/>
        <v>14-BAREILY</v>
      </c>
      <c r="C132" s="10">
        <f>[1]AT3B_Schools_UPS!H23+[1]AT3C_Schools_UPS!H23</f>
        <v>912</v>
      </c>
      <c r="D132" s="10">
        <f>[1]AT3B_Schools_UPS!N23+[1]AT3C_Schools_UPS!N23</f>
        <v>909</v>
      </c>
      <c r="E132" s="10">
        <f t="shared" si="3"/>
        <v>3</v>
      </c>
      <c r="F132" s="30">
        <f t="shared" si="4"/>
        <v>3.2894736842105261E-3</v>
      </c>
    </row>
    <row r="133" spans="1:6" ht="15.75" customHeight="1">
      <c r="A133" s="28">
        <f t="shared" si="2"/>
        <v>15</v>
      </c>
      <c r="B133" s="29" t="str">
        <f t="shared" si="2"/>
        <v>15-BASTI</v>
      </c>
      <c r="C133" s="10">
        <f>[1]AT3B_Schools_UPS!H24+[1]AT3C_Schools_UPS!H24</f>
        <v>792</v>
      </c>
      <c r="D133" s="10">
        <f>[1]AT3B_Schools_UPS!N24+[1]AT3C_Schools_UPS!N24</f>
        <v>790</v>
      </c>
      <c r="E133" s="10">
        <f t="shared" si="3"/>
        <v>2</v>
      </c>
      <c r="F133" s="30">
        <f t="shared" si="4"/>
        <v>2.5252525252525255E-3</v>
      </c>
    </row>
    <row r="134" spans="1:6" ht="15.75" customHeight="1">
      <c r="A134" s="28">
        <f t="shared" si="2"/>
        <v>16</v>
      </c>
      <c r="B134" s="29" t="str">
        <f t="shared" si="2"/>
        <v>16-BHADOHI</v>
      </c>
      <c r="C134" s="10">
        <f>[1]AT3B_Schools_UPS!H25+[1]AT3C_Schools_UPS!H25</f>
        <v>406</v>
      </c>
      <c r="D134" s="10">
        <f>[1]AT3B_Schools_UPS!N25+[1]AT3C_Schools_UPS!N25</f>
        <v>401</v>
      </c>
      <c r="E134" s="10">
        <f t="shared" si="3"/>
        <v>5</v>
      </c>
      <c r="F134" s="30">
        <f t="shared" si="4"/>
        <v>1.2315270935960592E-2</v>
      </c>
    </row>
    <row r="135" spans="1:6" ht="15.75" customHeight="1">
      <c r="A135" s="28">
        <f t="shared" ref="A135:B150" si="5">A55</f>
        <v>17</v>
      </c>
      <c r="B135" s="29" t="str">
        <f t="shared" si="5"/>
        <v>17-BIJNOUR</v>
      </c>
      <c r="C135" s="10">
        <f>[1]AT3B_Schools_UPS!H26+[1]AT3C_Schools_UPS!H26</f>
        <v>913</v>
      </c>
      <c r="D135" s="10">
        <f>[1]AT3B_Schools_UPS!N26+[1]AT3C_Schools_UPS!N26</f>
        <v>913</v>
      </c>
      <c r="E135" s="10">
        <f t="shared" si="3"/>
        <v>0</v>
      </c>
      <c r="F135" s="30">
        <f t="shared" si="4"/>
        <v>0</v>
      </c>
    </row>
    <row r="136" spans="1:6" ht="15.75" customHeight="1">
      <c r="A136" s="28">
        <f t="shared" si="5"/>
        <v>18</v>
      </c>
      <c r="B136" s="29" t="str">
        <f t="shared" si="5"/>
        <v>18-BULANDSHAHAR</v>
      </c>
      <c r="C136" s="10">
        <f>[1]AT3B_Schools_UPS!H27+[1]AT3C_Schools_UPS!H27</f>
        <v>977</v>
      </c>
      <c r="D136" s="10">
        <f>[1]AT3B_Schools_UPS!N27+[1]AT3C_Schools_UPS!N27</f>
        <v>810</v>
      </c>
      <c r="E136" s="10">
        <f t="shared" si="3"/>
        <v>167</v>
      </c>
      <c r="F136" s="30">
        <f t="shared" si="4"/>
        <v>0.17093142272262027</v>
      </c>
    </row>
    <row r="137" spans="1:6" ht="15.75" customHeight="1">
      <c r="A137" s="28">
        <f t="shared" si="5"/>
        <v>19</v>
      </c>
      <c r="B137" s="29" t="str">
        <f t="shared" si="5"/>
        <v>19-CHANDAULI</v>
      </c>
      <c r="C137" s="10">
        <f>[1]AT3B_Schools_UPS!H28+[1]AT3C_Schools_UPS!H28</f>
        <v>550</v>
      </c>
      <c r="D137" s="10">
        <f>[1]AT3B_Schools_UPS!N28+[1]AT3C_Schools_UPS!N28</f>
        <v>549</v>
      </c>
      <c r="E137" s="10">
        <f t="shared" si="3"/>
        <v>1</v>
      </c>
      <c r="F137" s="30">
        <f t="shared" si="4"/>
        <v>1.8181818181818182E-3</v>
      </c>
    </row>
    <row r="138" spans="1:6" ht="15.75" customHeight="1">
      <c r="A138" s="28">
        <f t="shared" si="5"/>
        <v>20</v>
      </c>
      <c r="B138" s="29" t="str">
        <f t="shared" si="5"/>
        <v>20-CHITRAKOOT</v>
      </c>
      <c r="C138" s="10">
        <f>[1]AT3B_Schools_UPS!H29+[1]AT3C_Schools_UPS!H29</f>
        <v>480</v>
      </c>
      <c r="D138" s="10">
        <f>[1]AT3B_Schools_UPS!N29+[1]AT3C_Schools_UPS!N29</f>
        <v>480</v>
      </c>
      <c r="E138" s="10">
        <f t="shared" si="3"/>
        <v>0</v>
      </c>
      <c r="F138" s="30">
        <f t="shared" si="4"/>
        <v>0</v>
      </c>
    </row>
    <row r="139" spans="1:6" ht="15.75" customHeight="1">
      <c r="A139" s="28">
        <f t="shared" si="5"/>
        <v>21</v>
      </c>
      <c r="B139" s="29" t="str">
        <f t="shared" si="5"/>
        <v>21-AMETHI</v>
      </c>
      <c r="C139" s="10">
        <f>[1]AT3B_Schools_UPS!H30+[1]AT3C_Schools_UPS!H30</f>
        <v>512</v>
      </c>
      <c r="D139" s="10">
        <f>[1]AT3B_Schools_UPS!N30+[1]AT3C_Schools_UPS!N30</f>
        <v>509</v>
      </c>
      <c r="E139" s="10">
        <f t="shared" si="3"/>
        <v>3</v>
      </c>
      <c r="F139" s="30">
        <f t="shared" si="4"/>
        <v>5.859375E-3</v>
      </c>
    </row>
    <row r="140" spans="1:6" ht="15.75" customHeight="1">
      <c r="A140" s="28">
        <f t="shared" si="5"/>
        <v>22</v>
      </c>
      <c r="B140" s="29" t="str">
        <f t="shared" si="5"/>
        <v>22-DEORIA</v>
      </c>
      <c r="C140" s="10">
        <f>[1]AT3B_Schools_UPS!H31+[1]AT3C_Schools_UPS!H31</f>
        <v>949</v>
      </c>
      <c r="D140" s="10">
        <f>[1]AT3B_Schools_UPS!N31+[1]AT3C_Schools_UPS!N31</f>
        <v>946</v>
      </c>
      <c r="E140" s="10">
        <f t="shared" si="3"/>
        <v>3</v>
      </c>
      <c r="F140" s="30">
        <f t="shared" si="4"/>
        <v>3.1612223393045311E-3</v>
      </c>
    </row>
    <row r="141" spans="1:6" ht="15.75" customHeight="1">
      <c r="A141" s="28">
        <f t="shared" si="5"/>
        <v>23</v>
      </c>
      <c r="B141" s="29" t="str">
        <f t="shared" si="5"/>
        <v>23-ETAH</v>
      </c>
      <c r="C141" s="10">
        <f>[1]AT3B_Schools_UPS!H32+[1]AT3C_Schools_UPS!H32</f>
        <v>666</v>
      </c>
      <c r="D141" s="10">
        <f>[1]AT3B_Schools_UPS!N32+[1]AT3C_Schools_UPS!N32</f>
        <v>666</v>
      </c>
      <c r="E141" s="10">
        <f t="shared" si="3"/>
        <v>0</v>
      </c>
      <c r="F141" s="30">
        <f t="shared" si="4"/>
        <v>0</v>
      </c>
    </row>
    <row r="142" spans="1:6" ht="15.75" customHeight="1">
      <c r="A142" s="28">
        <f t="shared" si="5"/>
        <v>24</v>
      </c>
      <c r="B142" s="29" t="str">
        <f t="shared" si="5"/>
        <v>24-FAIZABAD</v>
      </c>
      <c r="C142" s="10">
        <f>[1]AT3B_Schools_UPS!H33+[1]AT3C_Schools_UPS!H33</f>
        <v>718</v>
      </c>
      <c r="D142" s="10">
        <f>[1]AT3B_Schools_UPS!N33+[1]AT3C_Schools_UPS!N33</f>
        <v>718</v>
      </c>
      <c r="E142" s="10">
        <f t="shared" si="3"/>
        <v>0</v>
      </c>
      <c r="F142" s="30">
        <f t="shared" si="4"/>
        <v>0</v>
      </c>
    </row>
    <row r="143" spans="1:6" ht="15.75" customHeight="1">
      <c r="A143" s="28">
        <f t="shared" si="5"/>
        <v>25</v>
      </c>
      <c r="B143" s="29" t="str">
        <f t="shared" si="5"/>
        <v>25-FARRUKHABAD</v>
      </c>
      <c r="C143" s="10">
        <f>[1]AT3B_Schools_UPS!H34+[1]AT3C_Schools_UPS!H34</f>
        <v>685</v>
      </c>
      <c r="D143" s="10">
        <f>[1]AT3B_Schools_UPS!N34+[1]AT3C_Schools_UPS!N34</f>
        <v>684</v>
      </c>
      <c r="E143" s="10">
        <f t="shared" si="3"/>
        <v>1</v>
      </c>
      <c r="F143" s="30">
        <f t="shared" si="4"/>
        <v>1.4598540145985401E-3</v>
      </c>
    </row>
    <row r="144" spans="1:6" ht="15.75" customHeight="1">
      <c r="A144" s="28">
        <f t="shared" si="5"/>
        <v>26</v>
      </c>
      <c r="B144" s="29" t="str">
        <f t="shared" si="5"/>
        <v>26-FATEHPUR</v>
      </c>
      <c r="C144" s="10">
        <f>[1]AT3B_Schools_UPS!H35+[1]AT3C_Schools_UPS!H35</f>
        <v>881</v>
      </c>
      <c r="D144" s="10">
        <f>[1]AT3B_Schools_UPS!N35+[1]AT3C_Schools_UPS!N35</f>
        <v>881</v>
      </c>
      <c r="E144" s="10">
        <f t="shared" si="3"/>
        <v>0</v>
      </c>
      <c r="F144" s="30">
        <f t="shared" si="4"/>
        <v>0</v>
      </c>
    </row>
    <row r="145" spans="1:6" ht="15.75" customHeight="1">
      <c r="A145" s="28">
        <f t="shared" si="5"/>
        <v>27</v>
      </c>
      <c r="B145" s="29" t="str">
        <f t="shared" si="5"/>
        <v>27-FIROZABAD</v>
      </c>
      <c r="C145" s="10">
        <f>[1]AT3B_Schools_UPS!H36+[1]AT3C_Schools_UPS!H36</f>
        <v>734</v>
      </c>
      <c r="D145" s="10">
        <f>[1]AT3B_Schools_UPS!N36+[1]AT3C_Schools_UPS!N36</f>
        <v>734</v>
      </c>
      <c r="E145" s="10">
        <f t="shared" si="3"/>
        <v>0</v>
      </c>
      <c r="F145" s="30">
        <f t="shared" si="4"/>
        <v>0</v>
      </c>
    </row>
    <row r="146" spans="1:6" ht="15.75" customHeight="1">
      <c r="A146" s="28">
        <f t="shared" si="5"/>
        <v>28</v>
      </c>
      <c r="B146" s="29" t="str">
        <f t="shared" si="5"/>
        <v>28-G.B. NAGAR</v>
      </c>
      <c r="C146" s="10">
        <f>[1]AT3B_Schools_UPS!H37+[1]AT3C_Schools_UPS!H37</f>
        <v>273</v>
      </c>
      <c r="D146" s="10">
        <f>[1]AT3B_Schools_UPS!N37+[1]AT3C_Schools_UPS!N37</f>
        <v>273</v>
      </c>
      <c r="E146" s="10">
        <f t="shared" si="3"/>
        <v>0</v>
      </c>
      <c r="F146" s="30">
        <f t="shared" si="4"/>
        <v>0</v>
      </c>
    </row>
    <row r="147" spans="1:6" ht="15.75" customHeight="1">
      <c r="A147" s="28">
        <f t="shared" si="5"/>
        <v>29</v>
      </c>
      <c r="B147" s="29" t="str">
        <f t="shared" si="5"/>
        <v>29-GHAZIPUR</v>
      </c>
      <c r="C147" s="10">
        <f>[1]AT3B_Schools_UPS!H38+[1]AT3C_Schools_UPS!H38</f>
        <v>1006</v>
      </c>
      <c r="D147" s="10">
        <f>[1]AT3B_Schools_UPS!N38+[1]AT3C_Schools_UPS!N38</f>
        <v>1006</v>
      </c>
      <c r="E147" s="10">
        <f t="shared" si="3"/>
        <v>0</v>
      </c>
      <c r="F147" s="30">
        <f t="shared" si="4"/>
        <v>0</v>
      </c>
    </row>
    <row r="148" spans="1:6" ht="15.75" customHeight="1">
      <c r="A148" s="28">
        <f t="shared" si="5"/>
        <v>30</v>
      </c>
      <c r="B148" s="29" t="str">
        <f t="shared" si="5"/>
        <v>30-GHAZIYABAD</v>
      </c>
      <c r="C148" s="10">
        <f>[1]AT3B_Schools_UPS!H39+[1]AT3C_Schools_UPS!H39</f>
        <v>273</v>
      </c>
      <c r="D148" s="10">
        <f>[1]AT3B_Schools_UPS!N39+[1]AT3C_Schools_UPS!N39</f>
        <v>273</v>
      </c>
      <c r="E148" s="10">
        <f t="shared" si="3"/>
        <v>0</v>
      </c>
      <c r="F148" s="30">
        <f t="shared" si="4"/>
        <v>0</v>
      </c>
    </row>
    <row r="149" spans="1:6" ht="15.75" customHeight="1">
      <c r="A149" s="28">
        <f t="shared" si="5"/>
        <v>31</v>
      </c>
      <c r="B149" s="29" t="str">
        <f t="shared" si="5"/>
        <v>31-GONDA</v>
      </c>
      <c r="C149" s="10">
        <f>[1]AT3B_Schools_UPS!H40+[1]AT3C_Schools_UPS!H40</f>
        <v>977</v>
      </c>
      <c r="D149" s="10">
        <f>[1]AT3B_Schools_UPS!N40+[1]AT3C_Schools_UPS!N40</f>
        <v>977</v>
      </c>
      <c r="E149" s="10">
        <f t="shared" si="3"/>
        <v>0</v>
      </c>
      <c r="F149" s="30">
        <f t="shared" si="4"/>
        <v>0</v>
      </c>
    </row>
    <row r="150" spans="1:6" ht="15.75" customHeight="1">
      <c r="A150" s="28">
        <f t="shared" si="5"/>
        <v>32</v>
      </c>
      <c r="B150" s="29" t="str">
        <f t="shared" si="5"/>
        <v>32-GORAKHPUR</v>
      </c>
      <c r="C150" s="10">
        <f>[1]AT3B_Schools_UPS!H41+[1]AT3C_Schools_UPS!H41</f>
        <v>1052</v>
      </c>
      <c r="D150" s="10">
        <f>[1]AT3B_Schools_UPS!N41+[1]AT3C_Schools_UPS!N41</f>
        <v>1052</v>
      </c>
      <c r="E150" s="10">
        <f t="shared" si="3"/>
        <v>0</v>
      </c>
      <c r="F150" s="30">
        <f t="shared" si="4"/>
        <v>0</v>
      </c>
    </row>
    <row r="151" spans="1:6" ht="15.75" customHeight="1">
      <c r="A151" s="28">
        <f t="shared" ref="A151:B166" si="6">A71</f>
        <v>33</v>
      </c>
      <c r="B151" s="29" t="str">
        <f t="shared" si="6"/>
        <v>33-HAMEERPUR</v>
      </c>
      <c r="C151" s="10">
        <f>[1]AT3B_Schools_UPS!H42+[1]AT3C_Schools_UPS!H42</f>
        <v>430</v>
      </c>
      <c r="D151" s="10">
        <f>[1]AT3B_Schools_UPS!N42+[1]AT3C_Schools_UPS!N42</f>
        <v>430</v>
      </c>
      <c r="E151" s="10">
        <f t="shared" si="3"/>
        <v>0</v>
      </c>
      <c r="F151" s="30">
        <f t="shared" si="4"/>
        <v>0</v>
      </c>
    </row>
    <row r="152" spans="1:6" ht="15.75" customHeight="1">
      <c r="A152" s="28">
        <f t="shared" si="6"/>
        <v>34</v>
      </c>
      <c r="B152" s="29" t="str">
        <f t="shared" si="6"/>
        <v>34-HARDOI</v>
      </c>
      <c r="C152" s="10">
        <f>[1]AT3B_Schools_UPS!H43+[1]AT3C_Schools_UPS!H43</f>
        <v>1146</v>
      </c>
      <c r="D152" s="10">
        <f>[1]AT3B_Schools_UPS!N43+[1]AT3C_Schools_UPS!N43</f>
        <v>1146</v>
      </c>
      <c r="E152" s="10">
        <f t="shared" si="3"/>
        <v>0</v>
      </c>
      <c r="F152" s="30">
        <f t="shared" si="4"/>
        <v>0</v>
      </c>
    </row>
    <row r="153" spans="1:6" ht="15.75" customHeight="1">
      <c r="A153" s="28">
        <f t="shared" si="6"/>
        <v>35</v>
      </c>
      <c r="B153" s="29" t="str">
        <f t="shared" si="6"/>
        <v>35-HATHRAS</v>
      </c>
      <c r="C153" s="10">
        <f>[1]AT3B_Schools_UPS!H44+[1]AT3C_Schools_UPS!H44</f>
        <v>531</v>
      </c>
      <c r="D153" s="10">
        <f>[1]AT3B_Schools_UPS!N44+[1]AT3C_Schools_UPS!N44</f>
        <v>531</v>
      </c>
      <c r="E153" s="10">
        <f t="shared" si="3"/>
        <v>0</v>
      </c>
      <c r="F153" s="30">
        <f t="shared" si="4"/>
        <v>0</v>
      </c>
    </row>
    <row r="154" spans="1:6" ht="15.75" customHeight="1">
      <c r="A154" s="28">
        <f t="shared" si="6"/>
        <v>36</v>
      </c>
      <c r="B154" s="29" t="str">
        <f t="shared" si="6"/>
        <v>36-ITAWAH</v>
      </c>
      <c r="C154" s="10">
        <f>[1]AT3B_Schools_UPS!H45+[1]AT3C_Schools_UPS!H45</f>
        <v>646</v>
      </c>
      <c r="D154" s="10">
        <f>[1]AT3B_Schools_UPS!N45+[1]AT3C_Schools_UPS!N45</f>
        <v>646</v>
      </c>
      <c r="E154" s="10">
        <f t="shared" si="3"/>
        <v>0</v>
      </c>
      <c r="F154" s="30">
        <f t="shared" si="4"/>
        <v>0</v>
      </c>
    </row>
    <row r="155" spans="1:6" ht="15.75" customHeight="1">
      <c r="A155" s="28">
        <f t="shared" si="6"/>
        <v>37</v>
      </c>
      <c r="B155" s="29" t="str">
        <f t="shared" si="6"/>
        <v>37-J.P. NAGAR</v>
      </c>
      <c r="C155" s="10">
        <f>[1]AT3B_Schools_UPS!H46+[1]AT3C_Schools_UPS!H46</f>
        <v>541</v>
      </c>
      <c r="D155" s="10">
        <f>[1]AT3B_Schools_UPS!N46+[1]AT3C_Schools_UPS!N46</f>
        <v>541</v>
      </c>
      <c r="E155" s="10">
        <f t="shared" si="3"/>
        <v>0</v>
      </c>
      <c r="F155" s="30">
        <f t="shared" si="4"/>
        <v>0</v>
      </c>
    </row>
    <row r="156" spans="1:6" ht="15.75" customHeight="1">
      <c r="A156" s="28">
        <f t="shared" si="6"/>
        <v>38</v>
      </c>
      <c r="B156" s="29" t="str">
        <f t="shared" si="6"/>
        <v>38-JALAUN</v>
      </c>
      <c r="C156" s="10">
        <f>[1]AT3B_Schools_UPS!H47+[1]AT3C_Schools_UPS!H47</f>
        <v>666</v>
      </c>
      <c r="D156" s="10">
        <f>[1]AT3B_Schools_UPS!N47+[1]AT3C_Schools_UPS!N47</f>
        <v>662</v>
      </c>
      <c r="E156" s="10">
        <f t="shared" si="3"/>
        <v>4</v>
      </c>
      <c r="F156" s="30">
        <f t="shared" si="4"/>
        <v>6.006006006006006E-3</v>
      </c>
    </row>
    <row r="157" spans="1:6" ht="15.75" customHeight="1">
      <c r="A157" s="28">
        <f t="shared" si="6"/>
        <v>39</v>
      </c>
      <c r="B157" s="29" t="str">
        <f t="shared" si="6"/>
        <v>39-JAUNPUR</v>
      </c>
      <c r="C157" s="10">
        <f>[1]AT3B_Schools_UPS!H48+[1]AT3C_Schools_UPS!H48</f>
        <v>1158</v>
      </c>
      <c r="D157" s="10">
        <f>[1]AT3B_Schools_UPS!N48+[1]AT3C_Schools_UPS!N48</f>
        <v>1135</v>
      </c>
      <c r="E157" s="10">
        <f t="shared" si="3"/>
        <v>23</v>
      </c>
      <c r="F157" s="30">
        <f t="shared" si="4"/>
        <v>1.9861830742659757E-2</v>
      </c>
    </row>
    <row r="158" spans="1:6" ht="15.75" customHeight="1">
      <c r="A158" s="28">
        <f t="shared" si="6"/>
        <v>40</v>
      </c>
      <c r="B158" s="29" t="str">
        <f t="shared" si="6"/>
        <v>40-JHANSI</v>
      </c>
      <c r="C158" s="10">
        <f>[1]AT3B_Schools_UPS!H49+[1]AT3C_Schools_UPS!H49</f>
        <v>652</v>
      </c>
      <c r="D158" s="10">
        <f>[1]AT3B_Schools_UPS!N49+[1]AT3C_Schools_UPS!N49</f>
        <v>645</v>
      </c>
      <c r="E158" s="10">
        <f t="shared" si="3"/>
        <v>7</v>
      </c>
      <c r="F158" s="30">
        <f t="shared" si="4"/>
        <v>1.0736196319018405E-2</v>
      </c>
    </row>
    <row r="159" spans="1:6" ht="15.75" customHeight="1">
      <c r="A159" s="28">
        <f t="shared" si="6"/>
        <v>41</v>
      </c>
      <c r="B159" s="29" t="str">
        <f t="shared" si="6"/>
        <v>41-KANNAUJ</v>
      </c>
      <c r="C159" s="10">
        <f>[1]AT3B_Schools_UPS!H50+[1]AT3C_Schools_UPS!H50</f>
        <v>565</v>
      </c>
      <c r="D159" s="10">
        <f>[1]AT3B_Schools_UPS!N50+[1]AT3C_Schools_UPS!N50</f>
        <v>565</v>
      </c>
      <c r="E159" s="10">
        <f t="shared" si="3"/>
        <v>0</v>
      </c>
      <c r="F159" s="30">
        <f t="shared" si="4"/>
        <v>0</v>
      </c>
    </row>
    <row r="160" spans="1:6" ht="15.75" customHeight="1">
      <c r="A160" s="28">
        <f t="shared" si="6"/>
        <v>42</v>
      </c>
      <c r="B160" s="29" t="str">
        <f t="shared" si="6"/>
        <v>42-KANPUR DEHAT</v>
      </c>
      <c r="C160" s="10">
        <f>[1]AT3B_Schools_UPS!H51+[1]AT3C_Schools_UPS!H51</f>
        <v>770</v>
      </c>
      <c r="D160" s="10">
        <f>[1]AT3B_Schools_UPS!N51+[1]AT3C_Schools_UPS!N51</f>
        <v>770</v>
      </c>
      <c r="E160" s="10">
        <f t="shared" si="3"/>
        <v>0</v>
      </c>
      <c r="F160" s="30">
        <f t="shared" si="4"/>
        <v>0</v>
      </c>
    </row>
    <row r="161" spans="1:6" ht="15.75" customHeight="1">
      <c r="A161" s="28">
        <f t="shared" si="6"/>
        <v>43</v>
      </c>
      <c r="B161" s="29" t="str">
        <f t="shared" si="6"/>
        <v>43-KANPUR NAGAR</v>
      </c>
      <c r="C161" s="10">
        <f>[1]AT3B_Schools_UPS!H52+[1]AT3C_Schools_UPS!H52</f>
        <v>827</v>
      </c>
      <c r="D161" s="10">
        <f>[1]AT3B_Schools_UPS!N52+[1]AT3C_Schools_UPS!N52</f>
        <v>827</v>
      </c>
      <c r="E161" s="10">
        <f t="shared" si="3"/>
        <v>0</v>
      </c>
      <c r="F161" s="30">
        <f t="shared" si="4"/>
        <v>0</v>
      </c>
    </row>
    <row r="162" spans="1:6" ht="15.75" customHeight="1">
      <c r="A162" s="28">
        <f t="shared" si="6"/>
        <v>44</v>
      </c>
      <c r="B162" s="29" t="str">
        <f t="shared" si="6"/>
        <v>44-KAAS GANJ</v>
      </c>
      <c r="C162" s="10">
        <f>[1]AT3B_Schools_UPS!H53+[1]AT3C_Schools_UPS!H53</f>
        <v>499</v>
      </c>
      <c r="D162" s="10">
        <f>[1]AT3B_Schools_UPS!N53+[1]AT3C_Schools_UPS!N53</f>
        <v>499</v>
      </c>
      <c r="E162" s="10">
        <f t="shared" si="3"/>
        <v>0</v>
      </c>
      <c r="F162" s="30">
        <f t="shared" si="4"/>
        <v>0</v>
      </c>
    </row>
    <row r="163" spans="1:6" ht="15.75" customHeight="1">
      <c r="A163" s="28">
        <f t="shared" si="6"/>
        <v>45</v>
      </c>
      <c r="B163" s="29" t="str">
        <f t="shared" si="6"/>
        <v>45-KAUSHAMBI</v>
      </c>
      <c r="C163" s="10">
        <f>[1]AT3B_Schools_UPS!H54+[1]AT3C_Schools_UPS!H54</f>
        <v>541</v>
      </c>
      <c r="D163" s="10">
        <f>[1]AT3B_Schools_UPS!N54+[1]AT3C_Schools_UPS!N54</f>
        <v>536</v>
      </c>
      <c r="E163" s="10">
        <f t="shared" si="3"/>
        <v>5</v>
      </c>
      <c r="F163" s="30">
        <f t="shared" si="4"/>
        <v>9.242144177449169E-3</v>
      </c>
    </row>
    <row r="164" spans="1:6" ht="15.75" customHeight="1">
      <c r="A164" s="28">
        <f t="shared" si="6"/>
        <v>46</v>
      </c>
      <c r="B164" s="29" t="str">
        <f t="shared" si="6"/>
        <v>46-KUSHINAGAR</v>
      </c>
      <c r="C164" s="10">
        <f>[1]AT3B_Schools_UPS!H55+[1]AT3C_Schools_UPS!H55</f>
        <v>962</v>
      </c>
      <c r="D164" s="10">
        <f>[1]AT3B_Schools_UPS!N55+[1]AT3C_Schools_UPS!N55</f>
        <v>962</v>
      </c>
      <c r="E164" s="10">
        <f t="shared" si="3"/>
        <v>0</v>
      </c>
      <c r="F164" s="30">
        <f t="shared" si="4"/>
        <v>0</v>
      </c>
    </row>
    <row r="165" spans="1:6" ht="15.75" customHeight="1">
      <c r="A165" s="28">
        <f t="shared" si="6"/>
        <v>47</v>
      </c>
      <c r="B165" s="29" t="str">
        <f t="shared" si="6"/>
        <v>47-LAKHIMPUR KHERI</v>
      </c>
      <c r="C165" s="10">
        <f>[1]AT3B_Schools_UPS!H56+[1]AT3C_Schools_UPS!H56</f>
        <v>1208</v>
      </c>
      <c r="D165" s="10">
        <f>[1]AT3B_Schools_UPS!N56+[1]AT3C_Schools_UPS!N56</f>
        <v>1208</v>
      </c>
      <c r="E165" s="10">
        <f t="shared" si="3"/>
        <v>0</v>
      </c>
      <c r="F165" s="30">
        <f t="shared" si="4"/>
        <v>0</v>
      </c>
    </row>
    <row r="166" spans="1:6" ht="15.75" customHeight="1">
      <c r="A166" s="28">
        <f t="shared" si="6"/>
        <v>48</v>
      </c>
      <c r="B166" s="29" t="str">
        <f t="shared" si="6"/>
        <v>48-LALITPUR</v>
      </c>
      <c r="C166" s="10">
        <f>[1]AT3B_Schools_UPS!H57+[1]AT3C_Schools_UPS!H57</f>
        <v>513</v>
      </c>
      <c r="D166" s="10">
        <f>[1]AT3B_Schools_UPS!N57+[1]AT3C_Schools_UPS!N57</f>
        <v>513</v>
      </c>
      <c r="E166" s="10">
        <f t="shared" si="3"/>
        <v>0</v>
      </c>
      <c r="F166" s="30">
        <f t="shared" si="4"/>
        <v>0</v>
      </c>
    </row>
    <row r="167" spans="1:6" ht="15.75" customHeight="1">
      <c r="A167" s="28">
        <f t="shared" ref="A167:B182" si="7">A87</f>
        <v>49</v>
      </c>
      <c r="B167" s="29" t="str">
        <f t="shared" si="7"/>
        <v>49-LUCKNOW</v>
      </c>
      <c r="C167" s="10">
        <f>[1]AT3B_Schools_UPS!H58+[1]AT3C_Schools_UPS!H58</f>
        <v>635</v>
      </c>
      <c r="D167" s="10">
        <f>[1]AT3B_Schools_UPS!N58+[1]AT3C_Schools_UPS!N58</f>
        <v>635</v>
      </c>
      <c r="E167" s="10">
        <f t="shared" si="3"/>
        <v>0</v>
      </c>
      <c r="F167" s="30">
        <f t="shared" si="4"/>
        <v>0</v>
      </c>
    </row>
    <row r="168" spans="1:6" ht="15.75" customHeight="1">
      <c r="A168" s="28">
        <f t="shared" si="7"/>
        <v>50</v>
      </c>
      <c r="B168" s="29" t="str">
        <f t="shared" si="7"/>
        <v>50-MAHOBA</v>
      </c>
      <c r="C168" s="10">
        <f>[1]AT3B_Schools_UPS!H59+[1]AT3C_Schools_UPS!H59</f>
        <v>381</v>
      </c>
      <c r="D168" s="10">
        <f>[1]AT3B_Schools_UPS!N59+[1]AT3C_Schools_UPS!N59</f>
        <v>381</v>
      </c>
      <c r="E168" s="10">
        <f t="shared" si="3"/>
        <v>0</v>
      </c>
      <c r="F168" s="30">
        <f t="shared" si="4"/>
        <v>0</v>
      </c>
    </row>
    <row r="169" spans="1:6" ht="15.75" customHeight="1">
      <c r="A169" s="28">
        <f t="shared" si="7"/>
        <v>51</v>
      </c>
      <c r="B169" s="29" t="str">
        <f t="shared" si="7"/>
        <v>51-MAHRAJGANJ</v>
      </c>
      <c r="C169" s="10">
        <f>[1]AT3B_Schools_UPS!H60+[1]AT3C_Schools_UPS!H60</f>
        <v>759</v>
      </c>
      <c r="D169" s="10">
        <f>[1]AT3B_Schools_UPS!N60+[1]AT3C_Schools_UPS!N60</f>
        <v>757</v>
      </c>
      <c r="E169" s="10">
        <f t="shared" si="3"/>
        <v>2</v>
      </c>
      <c r="F169" s="30">
        <f t="shared" si="4"/>
        <v>2.635046113306983E-3</v>
      </c>
    </row>
    <row r="170" spans="1:6" ht="15.75" customHeight="1">
      <c r="A170" s="28">
        <f t="shared" si="7"/>
        <v>52</v>
      </c>
      <c r="B170" s="29" t="str">
        <f t="shared" si="7"/>
        <v>52-MAINPURI</v>
      </c>
      <c r="C170" s="10">
        <f>[1]AT3B_Schools_UPS!H61+[1]AT3C_Schools_UPS!H61</f>
        <v>642</v>
      </c>
      <c r="D170" s="10">
        <f>[1]AT3B_Schools_UPS!N61+[1]AT3C_Schools_UPS!N61</f>
        <v>609</v>
      </c>
      <c r="E170" s="10">
        <f t="shared" si="3"/>
        <v>33</v>
      </c>
      <c r="F170" s="30">
        <f t="shared" si="4"/>
        <v>5.1401869158878503E-2</v>
      </c>
    </row>
    <row r="171" spans="1:6" ht="15.75" customHeight="1">
      <c r="A171" s="28">
        <f t="shared" si="7"/>
        <v>53</v>
      </c>
      <c r="B171" s="29" t="str">
        <f t="shared" si="7"/>
        <v>53-MATHURA</v>
      </c>
      <c r="C171" s="10">
        <f>[1]AT3B_Schools_UPS!H62+[1]AT3C_Schools_UPS!H62</f>
        <v>716</v>
      </c>
      <c r="D171" s="10">
        <f>[1]AT3B_Schools_UPS!N62+[1]AT3C_Schools_UPS!N62</f>
        <v>716</v>
      </c>
      <c r="E171" s="10">
        <f t="shared" si="3"/>
        <v>0</v>
      </c>
      <c r="F171" s="30">
        <f t="shared" si="4"/>
        <v>0</v>
      </c>
    </row>
    <row r="172" spans="1:6" ht="15.75" customHeight="1">
      <c r="A172" s="28">
        <f t="shared" si="7"/>
        <v>54</v>
      </c>
      <c r="B172" s="29" t="str">
        <f t="shared" si="7"/>
        <v>54-MAU</v>
      </c>
      <c r="C172" s="10">
        <f>[1]AT3B_Schools_UPS!H63+[1]AT3C_Schools_UPS!H63</f>
        <v>646</v>
      </c>
      <c r="D172" s="10">
        <f>[1]AT3B_Schools_UPS!N63+[1]AT3C_Schools_UPS!N63</f>
        <v>642</v>
      </c>
      <c r="E172" s="10">
        <f t="shared" si="3"/>
        <v>4</v>
      </c>
      <c r="F172" s="30">
        <f t="shared" si="4"/>
        <v>6.1919504643962852E-3</v>
      </c>
    </row>
    <row r="173" spans="1:6" ht="15.75" customHeight="1">
      <c r="A173" s="28">
        <f t="shared" si="7"/>
        <v>55</v>
      </c>
      <c r="B173" s="29" t="str">
        <f t="shared" si="7"/>
        <v>55-MEERUT</v>
      </c>
      <c r="C173" s="10">
        <f>[1]AT3B_Schools_UPS!H64+[1]AT3C_Schools_UPS!H64</f>
        <v>624</v>
      </c>
      <c r="D173" s="10">
        <f>[1]AT3B_Schools_UPS!N64+[1]AT3C_Schools_UPS!N64</f>
        <v>624</v>
      </c>
      <c r="E173" s="10">
        <f t="shared" si="3"/>
        <v>0</v>
      </c>
      <c r="F173" s="30">
        <f t="shared" si="4"/>
        <v>0</v>
      </c>
    </row>
    <row r="174" spans="1:6" ht="15.75" customHeight="1">
      <c r="A174" s="28">
        <f t="shared" si="7"/>
        <v>56</v>
      </c>
      <c r="B174" s="29" t="str">
        <f t="shared" si="7"/>
        <v>56-MIRZAPUR</v>
      </c>
      <c r="C174" s="10">
        <f>[1]AT3B_Schools_UPS!H65+[1]AT3C_Schools_UPS!H65</f>
        <v>692</v>
      </c>
      <c r="D174" s="10">
        <f>[1]AT3B_Schools_UPS!N65+[1]AT3C_Schools_UPS!N65</f>
        <v>692</v>
      </c>
      <c r="E174" s="10">
        <f t="shared" si="3"/>
        <v>0</v>
      </c>
      <c r="F174" s="30">
        <f t="shared" si="4"/>
        <v>0</v>
      </c>
    </row>
    <row r="175" spans="1:6" ht="15.75" customHeight="1">
      <c r="A175" s="28">
        <f t="shared" si="7"/>
        <v>57</v>
      </c>
      <c r="B175" s="29" t="str">
        <f t="shared" si="7"/>
        <v>57-MORADABAD</v>
      </c>
      <c r="C175" s="10">
        <f>[1]AT3B_Schools_UPS!H66+[1]AT3C_Schools_UPS!H66</f>
        <v>631</v>
      </c>
      <c r="D175" s="10">
        <f>[1]AT3B_Schools_UPS!N66+[1]AT3C_Schools_UPS!N66</f>
        <v>631</v>
      </c>
      <c r="E175" s="10">
        <f t="shared" si="3"/>
        <v>0</v>
      </c>
      <c r="F175" s="30">
        <f t="shared" si="4"/>
        <v>0</v>
      </c>
    </row>
    <row r="176" spans="1:6" ht="15.75" customHeight="1">
      <c r="A176" s="28">
        <f t="shared" si="7"/>
        <v>58</v>
      </c>
      <c r="B176" s="29" t="str">
        <f t="shared" si="7"/>
        <v>58-MUZAFFARNAGAR</v>
      </c>
      <c r="C176" s="10">
        <f>[1]AT3B_Schools_UPS!H67+[1]AT3C_Schools_UPS!H67</f>
        <v>499</v>
      </c>
      <c r="D176" s="10">
        <f>[1]AT3B_Schools_UPS!N67+[1]AT3C_Schools_UPS!N67</f>
        <v>424</v>
      </c>
      <c r="E176" s="10">
        <f t="shared" si="3"/>
        <v>75</v>
      </c>
      <c r="F176" s="30">
        <f t="shared" si="4"/>
        <v>0.15030060120240482</v>
      </c>
    </row>
    <row r="177" spans="1:6" ht="15.75" customHeight="1">
      <c r="A177" s="28">
        <f t="shared" si="7"/>
        <v>59</v>
      </c>
      <c r="B177" s="29" t="str">
        <f t="shared" si="7"/>
        <v>59-PILIBHIT</v>
      </c>
      <c r="C177" s="10">
        <f>[1]AT3B_Schools_UPS!H68+[1]AT3C_Schools_UPS!H68</f>
        <v>613</v>
      </c>
      <c r="D177" s="10">
        <f>[1]AT3B_Schools_UPS!N68+[1]AT3C_Schools_UPS!N68</f>
        <v>613</v>
      </c>
      <c r="E177" s="10">
        <f t="shared" si="3"/>
        <v>0</v>
      </c>
      <c r="F177" s="30">
        <f t="shared" si="4"/>
        <v>0</v>
      </c>
    </row>
    <row r="178" spans="1:6" ht="15.75" customHeight="1">
      <c r="A178" s="28">
        <f t="shared" si="7"/>
        <v>60</v>
      </c>
      <c r="B178" s="29" t="str">
        <f t="shared" si="7"/>
        <v>60-PRATAPGARH</v>
      </c>
      <c r="C178" s="10">
        <f>[1]AT3B_Schools_UPS!H69+[1]AT3C_Schools_UPS!H69</f>
        <v>903</v>
      </c>
      <c r="D178" s="10">
        <f>[1]AT3B_Schools_UPS!N69+[1]AT3C_Schools_UPS!N69</f>
        <v>903</v>
      </c>
      <c r="E178" s="10">
        <f t="shared" si="3"/>
        <v>0</v>
      </c>
      <c r="F178" s="30">
        <f t="shared" si="4"/>
        <v>0</v>
      </c>
    </row>
    <row r="179" spans="1:6" ht="15.75" customHeight="1">
      <c r="A179" s="28">
        <f t="shared" si="7"/>
        <v>61</v>
      </c>
      <c r="B179" s="29" t="str">
        <f t="shared" si="7"/>
        <v>61-RAI BAREILY</v>
      </c>
      <c r="C179" s="10">
        <f>[1]AT3B_Schools_UPS!H70+[1]AT3C_Schools_UPS!H70</f>
        <v>718</v>
      </c>
      <c r="D179" s="10">
        <f>[1]AT3B_Schools_UPS!N70+[1]AT3C_Schools_UPS!N70</f>
        <v>718</v>
      </c>
      <c r="E179" s="10">
        <f t="shared" si="3"/>
        <v>0</v>
      </c>
      <c r="F179" s="30">
        <f t="shared" si="4"/>
        <v>0</v>
      </c>
    </row>
    <row r="180" spans="1:6" ht="15.75" customHeight="1">
      <c r="A180" s="28">
        <f t="shared" si="7"/>
        <v>62</v>
      </c>
      <c r="B180" s="29" t="str">
        <f t="shared" si="7"/>
        <v>62-RAMPUR</v>
      </c>
      <c r="C180" s="10">
        <f>[1]AT3B_Schools_UPS!H71+[1]AT3C_Schools_UPS!H71</f>
        <v>699</v>
      </c>
      <c r="D180" s="10">
        <f>[1]AT3B_Schools_UPS!N71+[1]AT3C_Schools_UPS!N71</f>
        <v>699</v>
      </c>
      <c r="E180" s="10">
        <f t="shared" si="3"/>
        <v>0</v>
      </c>
      <c r="F180" s="30">
        <f t="shared" si="4"/>
        <v>0</v>
      </c>
    </row>
    <row r="181" spans="1:6" ht="15.75" customHeight="1">
      <c r="A181" s="28">
        <f t="shared" si="7"/>
        <v>63</v>
      </c>
      <c r="B181" s="29" t="str">
        <f t="shared" si="7"/>
        <v>63-SAHARANPUR</v>
      </c>
      <c r="C181" s="10">
        <f>[1]AT3B_Schools_UPS!H72+[1]AT3C_Schools_UPS!H72</f>
        <v>701</v>
      </c>
      <c r="D181" s="10">
        <f>[1]AT3B_Schools_UPS!N72+[1]AT3C_Schools_UPS!N72</f>
        <v>701</v>
      </c>
      <c r="E181" s="10">
        <f t="shared" si="3"/>
        <v>0</v>
      </c>
      <c r="F181" s="30">
        <f t="shared" si="4"/>
        <v>0</v>
      </c>
    </row>
    <row r="182" spans="1:6" ht="15.75" customHeight="1">
      <c r="A182" s="28">
        <f t="shared" si="7"/>
        <v>64</v>
      </c>
      <c r="B182" s="29" t="str">
        <f t="shared" si="7"/>
        <v>64-SANTKABIR NAGAR</v>
      </c>
      <c r="C182" s="10">
        <f>[1]AT3B_Schools_UPS!H73+[1]AT3C_Schools_UPS!H73</f>
        <v>528</v>
      </c>
      <c r="D182" s="10">
        <f>[1]AT3B_Schools_UPS!N73+[1]AT3C_Schools_UPS!N73</f>
        <v>528</v>
      </c>
      <c r="E182" s="10">
        <f t="shared" si="3"/>
        <v>0</v>
      </c>
      <c r="F182" s="30">
        <f t="shared" si="4"/>
        <v>0</v>
      </c>
    </row>
    <row r="183" spans="1:6" ht="15.75" customHeight="1">
      <c r="A183" s="28">
        <f t="shared" ref="A183:B193" si="8">A103</f>
        <v>65</v>
      </c>
      <c r="B183" s="29" t="str">
        <f t="shared" si="8"/>
        <v>65-SHAHJAHANPUR</v>
      </c>
      <c r="C183" s="10">
        <f>[1]AT3B_Schools_UPS!H74+[1]AT3C_Schools_UPS!H74</f>
        <v>982</v>
      </c>
      <c r="D183" s="10">
        <f>[1]AT3B_Schools_UPS!N74+[1]AT3C_Schools_UPS!N74</f>
        <v>982</v>
      </c>
      <c r="E183" s="10">
        <f t="shared" si="3"/>
        <v>0</v>
      </c>
      <c r="F183" s="30">
        <f t="shared" si="4"/>
        <v>0</v>
      </c>
    </row>
    <row r="184" spans="1:6" ht="15.75" customHeight="1">
      <c r="A184" s="28">
        <f t="shared" si="8"/>
        <v>66</v>
      </c>
      <c r="B184" s="29" t="str">
        <f t="shared" si="8"/>
        <v>66-SHRAWASTI</v>
      </c>
      <c r="C184" s="10">
        <f>[1]AT3B_Schools_UPS!H75+[1]AT3C_Schools_UPS!H75</f>
        <v>409</v>
      </c>
      <c r="D184" s="10">
        <f>[1]AT3B_Schools_UPS!N75+[1]AT3C_Schools_UPS!N75</f>
        <v>408</v>
      </c>
      <c r="E184" s="10">
        <f t="shared" si="3"/>
        <v>1</v>
      </c>
      <c r="F184" s="30">
        <f t="shared" si="4"/>
        <v>2.4449877750611247E-3</v>
      </c>
    </row>
    <row r="185" spans="1:6" ht="15.75" customHeight="1">
      <c r="A185" s="28">
        <f t="shared" si="8"/>
        <v>67</v>
      </c>
      <c r="B185" s="29" t="str">
        <f t="shared" si="8"/>
        <v>67-SIDDHARTHNAGAR</v>
      </c>
      <c r="C185" s="10">
        <f>[1]AT3B_Schools_UPS!H76+[1]AT3C_Schools_UPS!H76</f>
        <v>825</v>
      </c>
      <c r="D185" s="10">
        <f>[1]AT3B_Schools_UPS!N76+[1]AT3C_Schools_UPS!N76</f>
        <v>824</v>
      </c>
      <c r="E185" s="10">
        <f t="shared" si="3"/>
        <v>1</v>
      </c>
      <c r="F185" s="30">
        <f t="shared" si="4"/>
        <v>1.2121212121212121E-3</v>
      </c>
    </row>
    <row r="186" spans="1:6" ht="15.75" customHeight="1">
      <c r="A186" s="28">
        <f t="shared" si="8"/>
        <v>68</v>
      </c>
      <c r="B186" s="29" t="str">
        <f t="shared" si="8"/>
        <v>68-SITAPUR</v>
      </c>
      <c r="C186" s="10">
        <f>[1]AT3B_Schools_UPS!H77+[1]AT3C_Schools_UPS!H77</f>
        <v>1320</v>
      </c>
      <c r="D186" s="10">
        <f>[1]AT3B_Schools_UPS!N77+[1]AT3C_Schools_UPS!N77</f>
        <v>1317</v>
      </c>
      <c r="E186" s="10">
        <f t="shared" si="3"/>
        <v>3</v>
      </c>
      <c r="F186" s="30">
        <f t="shared" si="4"/>
        <v>2.2727272727272726E-3</v>
      </c>
    </row>
    <row r="187" spans="1:6" ht="15.75" customHeight="1">
      <c r="A187" s="28">
        <f t="shared" si="8"/>
        <v>69</v>
      </c>
      <c r="B187" s="29" t="str">
        <f t="shared" si="8"/>
        <v>69-SONBHADRA</v>
      </c>
      <c r="C187" s="10">
        <f>[1]AT3B_Schools_UPS!H78+[1]AT3C_Schools_UPS!H78</f>
        <v>679</v>
      </c>
      <c r="D187" s="10">
        <f>[1]AT3B_Schools_UPS!N78+[1]AT3C_Schools_UPS!N78</f>
        <v>679</v>
      </c>
      <c r="E187" s="10">
        <f t="shared" si="3"/>
        <v>0</v>
      </c>
      <c r="F187" s="30">
        <f t="shared" si="4"/>
        <v>0</v>
      </c>
    </row>
    <row r="188" spans="1:6" ht="15.75" customHeight="1">
      <c r="A188" s="28">
        <f t="shared" si="8"/>
        <v>70</v>
      </c>
      <c r="B188" s="29" t="str">
        <f t="shared" si="8"/>
        <v>70-SULTANPUR</v>
      </c>
      <c r="C188" s="10">
        <f>[1]AT3B_Schools_UPS!H79+[1]AT3C_Schools_UPS!H79</f>
        <v>739</v>
      </c>
      <c r="D188" s="10">
        <f>[1]AT3B_Schools_UPS!N79+[1]AT3C_Schools_UPS!N79</f>
        <v>737</v>
      </c>
      <c r="E188" s="10">
        <f t="shared" si="3"/>
        <v>2</v>
      </c>
      <c r="F188" s="30">
        <f t="shared" si="4"/>
        <v>2.7063599458728013E-3</v>
      </c>
    </row>
    <row r="189" spans="1:6" ht="15.75" customHeight="1">
      <c r="A189" s="28">
        <f t="shared" si="8"/>
        <v>71</v>
      </c>
      <c r="B189" s="29" t="str">
        <f t="shared" si="8"/>
        <v>71-UNNAO</v>
      </c>
      <c r="C189" s="10">
        <f>[1]AT3B_Schools_UPS!H80+[1]AT3C_Schools_UPS!H80</f>
        <v>931</v>
      </c>
      <c r="D189" s="10">
        <f>[1]AT3B_Schools_UPS!N80+[1]AT3C_Schools_UPS!N80</f>
        <v>931</v>
      </c>
      <c r="E189" s="10">
        <f t="shared" si="3"/>
        <v>0</v>
      </c>
      <c r="F189" s="30">
        <f t="shared" si="4"/>
        <v>0</v>
      </c>
    </row>
    <row r="190" spans="1:6" ht="15.75" customHeight="1">
      <c r="A190" s="28">
        <f t="shared" si="8"/>
        <v>72</v>
      </c>
      <c r="B190" s="29" t="str">
        <f t="shared" si="8"/>
        <v>72-VARANASI</v>
      </c>
      <c r="C190" s="10">
        <f>[1]AT3B_Schools_UPS!H81+[1]AT3C_Schools_UPS!H81</f>
        <v>585</v>
      </c>
      <c r="D190" s="10">
        <f>[1]AT3B_Schools_UPS!N81+[1]AT3C_Schools_UPS!N81</f>
        <v>585</v>
      </c>
      <c r="E190" s="10">
        <f t="shared" si="3"/>
        <v>0</v>
      </c>
      <c r="F190" s="30">
        <f t="shared" si="4"/>
        <v>0</v>
      </c>
    </row>
    <row r="191" spans="1:6" ht="15.75" customHeight="1">
      <c r="A191" s="28">
        <f t="shared" si="8"/>
        <v>73</v>
      </c>
      <c r="B191" s="29" t="str">
        <f t="shared" si="8"/>
        <v>73-SAMBHAL</v>
      </c>
      <c r="C191" s="10">
        <f>[1]AT3B_Schools_UPS!H82+[1]AT3C_Schools_UPS!H82</f>
        <v>533</v>
      </c>
      <c r="D191" s="10">
        <f>[1]AT3B_Schools_UPS!N82+[1]AT3C_Schools_UPS!N82</f>
        <v>533</v>
      </c>
      <c r="E191" s="10">
        <f t="shared" si="3"/>
        <v>0</v>
      </c>
      <c r="F191" s="30">
        <f t="shared" si="4"/>
        <v>0</v>
      </c>
    </row>
    <row r="192" spans="1:6" ht="15.75" customHeight="1">
      <c r="A192" s="28">
        <f t="shared" si="8"/>
        <v>74</v>
      </c>
      <c r="B192" s="29" t="str">
        <f t="shared" si="8"/>
        <v>74-HAPUR</v>
      </c>
      <c r="C192" s="10">
        <f>[1]AT3B_Schools_UPS!H83+[1]AT3C_Schools_UPS!H83</f>
        <v>271</v>
      </c>
      <c r="D192" s="10">
        <f>[1]AT3B_Schools_UPS!N83+[1]AT3C_Schools_UPS!N83</f>
        <v>271</v>
      </c>
      <c r="E192" s="10">
        <f t="shared" si="3"/>
        <v>0</v>
      </c>
      <c r="F192" s="30">
        <f t="shared" si="4"/>
        <v>0</v>
      </c>
    </row>
    <row r="193" spans="1:7" ht="15.75" customHeight="1">
      <c r="A193" s="28">
        <f t="shared" si="8"/>
        <v>75</v>
      </c>
      <c r="B193" s="29" t="str">
        <f t="shared" si="8"/>
        <v>75-SHAMLI</v>
      </c>
      <c r="C193" s="10">
        <f>[1]AT3B_Schools_UPS!H84+[1]AT3C_Schools_UPS!H84</f>
        <v>262</v>
      </c>
      <c r="D193" s="10">
        <f>[1]AT3B_Schools_UPS!N84+[1]AT3C_Schools_UPS!N84</f>
        <v>262</v>
      </c>
      <c r="E193" s="10">
        <f t="shared" si="3"/>
        <v>0</v>
      </c>
      <c r="F193" s="30">
        <f t="shared" si="4"/>
        <v>0</v>
      </c>
    </row>
    <row r="194" spans="1:7" ht="15.75" customHeight="1">
      <c r="A194" s="31"/>
      <c r="B194" s="32" t="str">
        <f>B114</f>
        <v>TOTAL</v>
      </c>
      <c r="C194" s="18">
        <f>SUM(C119:C193)</f>
        <v>54372</v>
      </c>
      <c r="D194" s="18">
        <f>SUM(D119:D193)</f>
        <v>53765</v>
      </c>
      <c r="E194" s="18">
        <f>SUM(E119:E193)</f>
        <v>607</v>
      </c>
      <c r="F194" s="33" t="s">
        <v>46</v>
      </c>
    </row>
    <row r="196" spans="1:7" ht="15.75" customHeight="1">
      <c r="A196" s="6" t="s">
        <v>47</v>
      </c>
      <c r="B196" s="6"/>
      <c r="C196" s="6"/>
      <c r="D196" s="6"/>
      <c r="E196" s="6"/>
      <c r="F196" s="6"/>
      <c r="G196" s="6"/>
    </row>
    <row r="197" spans="1:7" ht="64.5" customHeight="1">
      <c r="A197" s="7" t="s">
        <v>37</v>
      </c>
      <c r="B197" s="7" t="s">
        <v>38</v>
      </c>
      <c r="C197" s="7" t="s">
        <v>48</v>
      </c>
      <c r="D197" s="7" t="s">
        <v>49</v>
      </c>
      <c r="E197" s="7" t="s">
        <v>11</v>
      </c>
      <c r="F197" s="7" t="s">
        <v>50</v>
      </c>
      <c r="G197" s="7" t="s">
        <v>51</v>
      </c>
    </row>
    <row r="198" spans="1:7" ht="15.75" customHeight="1">
      <c r="A198" s="26">
        <v>1</v>
      </c>
      <c r="B198" s="26">
        <v>2</v>
      </c>
      <c r="C198" s="26">
        <v>3</v>
      </c>
      <c r="D198" s="26">
        <v>4</v>
      </c>
      <c r="E198" s="26" t="s">
        <v>52</v>
      </c>
      <c r="F198" s="26">
        <v>6</v>
      </c>
      <c r="G198" s="26">
        <v>7</v>
      </c>
    </row>
    <row r="199" spans="1:7" ht="15.75" customHeight="1">
      <c r="A199" s="28">
        <f t="shared" ref="A199:B214" si="9">A39</f>
        <v>1</v>
      </c>
      <c r="B199" s="29" t="str">
        <f t="shared" si="9"/>
        <v>01-AGRA</v>
      </c>
      <c r="C199" s="10">
        <f>'[1]AT4_enrolment vs availed_PY'!H10</f>
        <v>195857</v>
      </c>
      <c r="D199" s="10">
        <f>'[1]AT4_enrolment vs availed_PY'!N10</f>
        <v>109842</v>
      </c>
      <c r="E199" s="10">
        <f t="shared" ref="E199:E274" si="10">D199-C199</f>
        <v>-86015</v>
      </c>
      <c r="F199" s="30">
        <f t="shared" ref="F199:F274" si="11">E199/C199</f>
        <v>-0.43917245745620531</v>
      </c>
      <c r="G199" s="30">
        <f t="shared" ref="G199:G274" si="12">D199/C199</f>
        <v>0.56082754254379474</v>
      </c>
    </row>
    <row r="200" spans="1:7" ht="15.75" customHeight="1">
      <c r="A200" s="28">
        <f t="shared" si="9"/>
        <v>2</v>
      </c>
      <c r="B200" s="29" t="str">
        <f t="shared" si="9"/>
        <v>02-ALIGARH</v>
      </c>
      <c r="C200" s="10">
        <f>'[1]AT4_enrolment vs availed_PY'!H11</f>
        <v>161807</v>
      </c>
      <c r="D200" s="10">
        <f>'[1]AT4_enrolment vs availed_PY'!N11</f>
        <v>87187</v>
      </c>
      <c r="E200" s="10">
        <f t="shared" si="10"/>
        <v>-74620</v>
      </c>
      <c r="F200" s="30">
        <f t="shared" si="11"/>
        <v>-0.46116669859771209</v>
      </c>
      <c r="G200" s="30">
        <f t="shared" si="12"/>
        <v>0.53883330140228791</v>
      </c>
    </row>
    <row r="201" spans="1:7" ht="15.75" customHeight="1">
      <c r="A201" s="28">
        <f t="shared" si="9"/>
        <v>3</v>
      </c>
      <c r="B201" s="29" t="str">
        <f t="shared" si="9"/>
        <v>03-ALLAHABAD</v>
      </c>
      <c r="C201" s="10">
        <f>'[1]AT4_enrolment vs availed_PY'!H12</f>
        <v>330601</v>
      </c>
      <c r="D201" s="10">
        <f>'[1]AT4_enrolment vs availed_PY'!N12</f>
        <v>172287</v>
      </c>
      <c r="E201" s="10">
        <f t="shared" si="10"/>
        <v>-158314</v>
      </c>
      <c r="F201" s="30">
        <f t="shared" si="11"/>
        <v>-0.47886727505361448</v>
      </c>
      <c r="G201" s="30">
        <f t="shared" si="12"/>
        <v>0.52113272494638552</v>
      </c>
    </row>
    <row r="202" spans="1:7" ht="15.75" customHeight="1">
      <c r="A202" s="28">
        <f t="shared" si="9"/>
        <v>4</v>
      </c>
      <c r="B202" s="29" t="str">
        <f t="shared" si="9"/>
        <v>04-AMBEDKAR NAGAR</v>
      </c>
      <c r="C202" s="10">
        <f>'[1]AT4_enrolment vs availed_PY'!H13</f>
        <v>132521</v>
      </c>
      <c r="D202" s="10">
        <f>'[1]AT4_enrolment vs availed_PY'!N13</f>
        <v>79036</v>
      </c>
      <c r="E202" s="10">
        <f t="shared" si="10"/>
        <v>-53485</v>
      </c>
      <c r="F202" s="30">
        <f t="shared" si="11"/>
        <v>-0.40359641113483902</v>
      </c>
      <c r="G202" s="30">
        <f t="shared" si="12"/>
        <v>0.59640358886516098</v>
      </c>
    </row>
    <row r="203" spans="1:7" ht="15.75" customHeight="1">
      <c r="A203" s="28">
        <f t="shared" si="9"/>
        <v>5</v>
      </c>
      <c r="B203" s="29" t="str">
        <f t="shared" si="9"/>
        <v>05-AURAIYA</v>
      </c>
      <c r="C203" s="10">
        <f>'[1]AT4_enrolment vs availed_PY'!H14</f>
        <v>80630</v>
      </c>
      <c r="D203" s="10">
        <f>'[1]AT4_enrolment vs availed_PY'!N14</f>
        <v>54466</v>
      </c>
      <c r="E203" s="10">
        <f t="shared" si="10"/>
        <v>-26164</v>
      </c>
      <c r="F203" s="30">
        <f t="shared" si="11"/>
        <v>-0.32449460498573734</v>
      </c>
      <c r="G203" s="30">
        <f t="shared" si="12"/>
        <v>0.67550539501426266</v>
      </c>
    </row>
    <row r="204" spans="1:7" ht="15.75" customHeight="1">
      <c r="A204" s="28">
        <f t="shared" si="9"/>
        <v>6</v>
      </c>
      <c r="B204" s="29" t="str">
        <f t="shared" si="9"/>
        <v>06-AZAMGARH</v>
      </c>
      <c r="C204" s="10">
        <f>'[1]AT4_enrolment vs availed_PY'!H15</f>
        <v>283186</v>
      </c>
      <c r="D204" s="10">
        <f>'[1]AT4_enrolment vs availed_PY'!N15</f>
        <v>156669</v>
      </c>
      <c r="E204" s="10">
        <f t="shared" si="10"/>
        <v>-126517</v>
      </c>
      <c r="F204" s="30">
        <f t="shared" si="11"/>
        <v>-0.44676290494586596</v>
      </c>
      <c r="G204" s="30">
        <f t="shared" si="12"/>
        <v>0.55323709505413399</v>
      </c>
    </row>
    <row r="205" spans="1:7" ht="15.75" customHeight="1">
      <c r="A205" s="28">
        <f t="shared" si="9"/>
        <v>7</v>
      </c>
      <c r="B205" s="29" t="str">
        <f t="shared" si="9"/>
        <v>07-BADAUN</v>
      </c>
      <c r="C205" s="10">
        <f>'[1]AT4_enrolment vs availed_PY'!H16</f>
        <v>245300</v>
      </c>
      <c r="D205" s="10">
        <f>'[1]AT4_enrolment vs availed_PY'!N16</f>
        <v>131697</v>
      </c>
      <c r="E205" s="10">
        <f t="shared" si="10"/>
        <v>-113603</v>
      </c>
      <c r="F205" s="30">
        <f t="shared" si="11"/>
        <v>-0.46311863024867511</v>
      </c>
      <c r="G205" s="30">
        <f t="shared" si="12"/>
        <v>0.53688136975132494</v>
      </c>
    </row>
    <row r="206" spans="1:7" ht="15.75" customHeight="1">
      <c r="A206" s="28">
        <f t="shared" si="9"/>
        <v>8</v>
      </c>
      <c r="B206" s="29" t="str">
        <f t="shared" si="9"/>
        <v>08-BAGHPAT</v>
      </c>
      <c r="C206" s="10">
        <f>'[1]AT4_enrolment vs availed_PY'!H17</f>
        <v>57233</v>
      </c>
      <c r="D206" s="10">
        <f>'[1]AT4_enrolment vs availed_PY'!N17</f>
        <v>35534</v>
      </c>
      <c r="E206" s="10">
        <f t="shared" si="10"/>
        <v>-21699</v>
      </c>
      <c r="F206" s="30">
        <f t="shared" si="11"/>
        <v>-0.37913441545961246</v>
      </c>
      <c r="G206" s="30">
        <f t="shared" si="12"/>
        <v>0.62086558454038754</v>
      </c>
    </row>
    <row r="207" spans="1:7" ht="15.75" customHeight="1">
      <c r="A207" s="28">
        <f t="shared" si="9"/>
        <v>9</v>
      </c>
      <c r="B207" s="29" t="str">
        <f t="shared" si="9"/>
        <v>09-BAHRAICH</v>
      </c>
      <c r="C207" s="10">
        <f>'[1]AT4_enrolment vs availed_PY'!H18</f>
        <v>337749</v>
      </c>
      <c r="D207" s="10">
        <f>'[1]AT4_enrolment vs availed_PY'!N18</f>
        <v>191576</v>
      </c>
      <c r="E207" s="10">
        <f t="shared" si="10"/>
        <v>-146173</v>
      </c>
      <c r="F207" s="30">
        <f t="shared" si="11"/>
        <v>-0.4327858853764186</v>
      </c>
      <c r="G207" s="30">
        <f t="shared" si="12"/>
        <v>0.5672141146235814</v>
      </c>
    </row>
    <row r="208" spans="1:7" ht="15.75" customHeight="1">
      <c r="A208" s="28">
        <f t="shared" si="9"/>
        <v>10</v>
      </c>
      <c r="B208" s="29" t="str">
        <f t="shared" si="9"/>
        <v>10-BALLIA</v>
      </c>
      <c r="C208" s="10">
        <f>'[1]AT4_enrolment vs availed_PY'!H19</f>
        <v>222779</v>
      </c>
      <c r="D208" s="10">
        <f>'[1]AT4_enrolment vs availed_PY'!N19</f>
        <v>141011</v>
      </c>
      <c r="E208" s="10">
        <f t="shared" si="10"/>
        <v>-81768</v>
      </c>
      <c r="F208" s="30">
        <f t="shared" si="11"/>
        <v>-0.36703639032404312</v>
      </c>
      <c r="G208" s="30">
        <f t="shared" si="12"/>
        <v>0.63296360967595688</v>
      </c>
    </row>
    <row r="209" spans="1:7" ht="15.75" customHeight="1">
      <c r="A209" s="28">
        <f t="shared" si="9"/>
        <v>11</v>
      </c>
      <c r="B209" s="29" t="str">
        <f t="shared" si="9"/>
        <v>11-BALRAMPUR</v>
      </c>
      <c r="C209" s="10">
        <f>'[1]AT4_enrolment vs availed_PY'!H20</f>
        <v>187057</v>
      </c>
      <c r="D209" s="10">
        <f>'[1]AT4_enrolment vs availed_PY'!N20</f>
        <v>123559</v>
      </c>
      <c r="E209" s="10">
        <f t="shared" si="10"/>
        <v>-63498</v>
      </c>
      <c r="F209" s="30">
        <f t="shared" si="11"/>
        <v>-0.33945802616314813</v>
      </c>
      <c r="G209" s="30">
        <f t="shared" si="12"/>
        <v>0.66054197383685187</v>
      </c>
    </row>
    <row r="210" spans="1:7" ht="15.75" customHeight="1">
      <c r="A210" s="28">
        <f t="shared" si="9"/>
        <v>12</v>
      </c>
      <c r="B210" s="29" t="str">
        <f t="shared" si="9"/>
        <v>12-BANDA</v>
      </c>
      <c r="C210" s="10">
        <f>'[1]AT4_enrolment vs availed_PY'!H21</f>
        <v>157110</v>
      </c>
      <c r="D210" s="10">
        <f>'[1]AT4_enrolment vs availed_PY'!N21</f>
        <v>91451</v>
      </c>
      <c r="E210" s="10">
        <f t="shared" si="10"/>
        <v>-65659</v>
      </c>
      <c r="F210" s="30">
        <f t="shared" si="11"/>
        <v>-0.41791738272547896</v>
      </c>
      <c r="G210" s="30">
        <f t="shared" si="12"/>
        <v>0.58208261727452104</v>
      </c>
    </row>
    <row r="211" spans="1:7" ht="15.75" customHeight="1">
      <c r="A211" s="28">
        <f t="shared" si="9"/>
        <v>13</v>
      </c>
      <c r="B211" s="29" t="str">
        <f t="shared" si="9"/>
        <v>13-BARABANKI</v>
      </c>
      <c r="C211" s="10">
        <f>'[1]AT4_enrolment vs availed_PY'!H22</f>
        <v>251732</v>
      </c>
      <c r="D211" s="10">
        <f>'[1]AT4_enrolment vs availed_PY'!N22</f>
        <v>132616</v>
      </c>
      <c r="E211" s="10">
        <f t="shared" si="10"/>
        <v>-119116</v>
      </c>
      <c r="F211" s="30">
        <f t="shared" si="11"/>
        <v>-0.47318576899242049</v>
      </c>
      <c r="G211" s="30">
        <f t="shared" si="12"/>
        <v>0.52681423100757951</v>
      </c>
    </row>
    <row r="212" spans="1:7" ht="15.75" customHeight="1">
      <c r="A212" s="28">
        <f t="shared" si="9"/>
        <v>14</v>
      </c>
      <c r="B212" s="29" t="str">
        <f t="shared" si="9"/>
        <v>14-BAREILY</v>
      </c>
      <c r="C212" s="10">
        <f>'[1]AT4_enrolment vs availed_PY'!H23</f>
        <v>248989</v>
      </c>
      <c r="D212" s="10">
        <f>'[1]AT4_enrolment vs availed_PY'!N23</f>
        <v>147717</v>
      </c>
      <c r="E212" s="10">
        <f t="shared" si="10"/>
        <v>-101272</v>
      </c>
      <c r="F212" s="30">
        <f t="shared" si="11"/>
        <v>-0.40673282755463092</v>
      </c>
      <c r="G212" s="30">
        <f t="shared" si="12"/>
        <v>0.59326717244536908</v>
      </c>
    </row>
    <row r="213" spans="1:7" ht="15.75" customHeight="1">
      <c r="A213" s="28">
        <f t="shared" si="9"/>
        <v>15</v>
      </c>
      <c r="B213" s="29" t="str">
        <f t="shared" si="9"/>
        <v>15-BASTI</v>
      </c>
      <c r="C213" s="10">
        <f>'[1]AT4_enrolment vs availed_PY'!H24</f>
        <v>148060</v>
      </c>
      <c r="D213" s="10">
        <f>'[1]AT4_enrolment vs availed_PY'!N24</f>
        <v>94853</v>
      </c>
      <c r="E213" s="10">
        <f t="shared" si="10"/>
        <v>-53207</v>
      </c>
      <c r="F213" s="30">
        <f t="shared" si="11"/>
        <v>-0.35936106983655275</v>
      </c>
      <c r="G213" s="30">
        <f t="shared" si="12"/>
        <v>0.64063893016344731</v>
      </c>
    </row>
    <row r="214" spans="1:7" ht="15.75" customHeight="1">
      <c r="A214" s="28">
        <f t="shared" si="9"/>
        <v>16</v>
      </c>
      <c r="B214" s="29" t="str">
        <f t="shared" si="9"/>
        <v>16-BHADOHI</v>
      </c>
      <c r="C214" s="10">
        <f>'[1]AT4_enrolment vs availed_PY'!H25</f>
        <v>104518</v>
      </c>
      <c r="D214" s="10">
        <f>'[1]AT4_enrolment vs availed_PY'!N25</f>
        <v>57156</v>
      </c>
      <c r="E214" s="10">
        <f t="shared" si="10"/>
        <v>-47362</v>
      </c>
      <c r="F214" s="30">
        <f t="shared" si="11"/>
        <v>-0.45314682638397213</v>
      </c>
      <c r="G214" s="30">
        <f t="shared" si="12"/>
        <v>0.54685317361602781</v>
      </c>
    </row>
    <row r="215" spans="1:7" ht="15.75" customHeight="1">
      <c r="A215" s="28">
        <f t="shared" ref="A215:B230" si="13">A55</f>
        <v>17</v>
      </c>
      <c r="B215" s="29" t="str">
        <f t="shared" si="13"/>
        <v>17-BIJNOUR</v>
      </c>
      <c r="C215" s="10">
        <f>'[1]AT4_enrolment vs availed_PY'!H26</f>
        <v>138817</v>
      </c>
      <c r="D215" s="10">
        <f>'[1]AT4_enrolment vs availed_PY'!N26</f>
        <v>94522</v>
      </c>
      <c r="E215" s="10">
        <f t="shared" si="10"/>
        <v>-44295</v>
      </c>
      <c r="F215" s="30">
        <f t="shared" si="11"/>
        <v>-0.31908916054950043</v>
      </c>
      <c r="G215" s="30">
        <f t="shared" si="12"/>
        <v>0.68091083945049957</v>
      </c>
    </row>
    <row r="216" spans="1:7" ht="15.75" customHeight="1">
      <c r="A216" s="28">
        <f t="shared" si="13"/>
        <v>18</v>
      </c>
      <c r="B216" s="29" t="str">
        <f t="shared" si="13"/>
        <v>18-BULANDSHAHAR</v>
      </c>
      <c r="C216" s="10">
        <f>'[1]AT4_enrolment vs availed_PY'!H27</f>
        <v>172404</v>
      </c>
      <c r="D216" s="10">
        <f>'[1]AT4_enrolment vs availed_PY'!N27</f>
        <v>111272</v>
      </c>
      <c r="E216" s="10">
        <f t="shared" si="10"/>
        <v>-61132</v>
      </c>
      <c r="F216" s="30">
        <f t="shared" si="11"/>
        <v>-0.3545857404700587</v>
      </c>
      <c r="G216" s="30">
        <f t="shared" si="12"/>
        <v>0.64541425952994125</v>
      </c>
    </row>
    <row r="217" spans="1:7" ht="15.75" customHeight="1">
      <c r="A217" s="28">
        <f t="shared" si="13"/>
        <v>19</v>
      </c>
      <c r="B217" s="29" t="str">
        <f t="shared" si="13"/>
        <v>19-CHANDAULI</v>
      </c>
      <c r="C217" s="10">
        <f>'[1]AT4_enrolment vs availed_PY'!H28</f>
        <v>151828</v>
      </c>
      <c r="D217" s="10">
        <f>'[1]AT4_enrolment vs availed_PY'!N28</f>
        <v>89427</v>
      </c>
      <c r="E217" s="10">
        <f t="shared" si="10"/>
        <v>-62401</v>
      </c>
      <c r="F217" s="30">
        <f t="shared" si="11"/>
        <v>-0.41099797138867666</v>
      </c>
      <c r="G217" s="30">
        <f t="shared" si="12"/>
        <v>0.58900202861132334</v>
      </c>
    </row>
    <row r="218" spans="1:7" ht="15.75" customHeight="1">
      <c r="A218" s="28">
        <f t="shared" si="13"/>
        <v>20</v>
      </c>
      <c r="B218" s="29" t="str">
        <f t="shared" si="13"/>
        <v>20-CHITRAKOOT</v>
      </c>
      <c r="C218" s="10">
        <f>'[1]AT4_enrolment vs availed_PY'!H29</f>
        <v>96126</v>
      </c>
      <c r="D218" s="10">
        <f>'[1]AT4_enrolment vs availed_PY'!N29</f>
        <v>59183</v>
      </c>
      <c r="E218" s="10">
        <f t="shared" si="10"/>
        <v>-36943</v>
      </c>
      <c r="F218" s="30">
        <f t="shared" si="11"/>
        <v>-0.38431849863720535</v>
      </c>
      <c r="G218" s="30">
        <f t="shared" si="12"/>
        <v>0.61568150136279465</v>
      </c>
    </row>
    <row r="219" spans="1:7" ht="15.75" customHeight="1">
      <c r="A219" s="28">
        <f t="shared" si="13"/>
        <v>21</v>
      </c>
      <c r="B219" s="29" t="str">
        <f t="shared" si="13"/>
        <v>21-AMETHI</v>
      </c>
      <c r="C219" s="10">
        <f>'[1]AT4_enrolment vs availed_PY'!H30</f>
        <v>123823</v>
      </c>
      <c r="D219" s="10">
        <f>'[1]AT4_enrolment vs availed_PY'!N30</f>
        <v>67184</v>
      </c>
      <c r="E219" s="10">
        <f t="shared" si="10"/>
        <v>-56639</v>
      </c>
      <c r="F219" s="30">
        <f t="shared" si="11"/>
        <v>-0.4574190578487034</v>
      </c>
      <c r="G219" s="30">
        <f t="shared" si="12"/>
        <v>0.5425809421512966</v>
      </c>
    </row>
    <row r="220" spans="1:7" ht="15.75" customHeight="1">
      <c r="A220" s="28">
        <f t="shared" si="13"/>
        <v>22</v>
      </c>
      <c r="B220" s="29" t="str">
        <f t="shared" si="13"/>
        <v>22-DEORIA</v>
      </c>
      <c r="C220" s="10">
        <f>'[1]AT4_enrolment vs availed_PY'!H31</f>
        <v>194537</v>
      </c>
      <c r="D220" s="10">
        <f>'[1]AT4_enrolment vs availed_PY'!N31</f>
        <v>115813</v>
      </c>
      <c r="E220" s="10">
        <f t="shared" si="10"/>
        <v>-78724</v>
      </c>
      <c r="F220" s="30">
        <f t="shared" si="11"/>
        <v>-0.40467366105162517</v>
      </c>
      <c r="G220" s="30">
        <f t="shared" si="12"/>
        <v>0.59532633894837483</v>
      </c>
    </row>
    <row r="221" spans="1:7" ht="15.75" customHeight="1">
      <c r="A221" s="28">
        <f t="shared" si="13"/>
        <v>23</v>
      </c>
      <c r="B221" s="29" t="str">
        <f t="shared" si="13"/>
        <v>23-ETAH</v>
      </c>
      <c r="C221" s="10">
        <f>'[1]AT4_enrolment vs availed_PY'!H32</f>
        <v>112978</v>
      </c>
      <c r="D221" s="10">
        <f>'[1]AT4_enrolment vs availed_PY'!N32</f>
        <v>72109</v>
      </c>
      <c r="E221" s="10">
        <f t="shared" si="10"/>
        <v>-40869</v>
      </c>
      <c r="F221" s="30">
        <f t="shared" si="11"/>
        <v>-0.36174299421126238</v>
      </c>
      <c r="G221" s="30">
        <f t="shared" si="12"/>
        <v>0.63825700578873767</v>
      </c>
    </row>
    <row r="222" spans="1:7" ht="15.75" customHeight="1">
      <c r="A222" s="28">
        <f t="shared" si="13"/>
        <v>24</v>
      </c>
      <c r="B222" s="29" t="str">
        <f t="shared" si="13"/>
        <v>24-FAIZABAD</v>
      </c>
      <c r="C222" s="10">
        <f>'[1]AT4_enrolment vs availed_PY'!H33</f>
        <v>153504</v>
      </c>
      <c r="D222" s="10">
        <f>'[1]AT4_enrolment vs availed_PY'!N33</f>
        <v>92759</v>
      </c>
      <c r="E222" s="10">
        <f t="shared" si="10"/>
        <v>-60745</v>
      </c>
      <c r="F222" s="30">
        <f t="shared" si="11"/>
        <v>-0.39572258703356267</v>
      </c>
      <c r="G222" s="30">
        <f t="shared" si="12"/>
        <v>0.60427741296643733</v>
      </c>
    </row>
    <row r="223" spans="1:7" ht="15.75" customHeight="1">
      <c r="A223" s="28">
        <f t="shared" si="13"/>
        <v>25</v>
      </c>
      <c r="B223" s="29" t="str">
        <f t="shared" si="13"/>
        <v>25-FARRUKHABAD</v>
      </c>
      <c r="C223" s="10">
        <f>'[1]AT4_enrolment vs availed_PY'!H34</f>
        <v>126198</v>
      </c>
      <c r="D223" s="10">
        <f>'[1]AT4_enrolment vs availed_PY'!N34</f>
        <v>76462</v>
      </c>
      <c r="E223" s="10">
        <f t="shared" si="10"/>
        <v>-49736</v>
      </c>
      <c r="F223" s="30">
        <f t="shared" si="11"/>
        <v>-0.39411084169321225</v>
      </c>
      <c r="G223" s="30">
        <f t="shared" si="12"/>
        <v>0.6058891583067878</v>
      </c>
    </row>
    <row r="224" spans="1:7" ht="15.75" customHeight="1">
      <c r="A224" s="28">
        <f t="shared" si="13"/>
        <v>26</v>
      </c>
      <c r="B224" s="29" t="str">
        <f t="shared" si="13"/>
        <v>26-FATEHPUR</v>
      </c>
      <c r="C224" s="10">
        <f>'[1]AT4_enrolment vs availed_PY'!H35</f>
        <v>175169</v>
      </c>
      <c r="D224" s="10">
        <f>'[1]AT4_enrolment vs availed_PY'!N35</f>
        <v>112274</v>
      </c>
      <c r="E224" s="10">
        <f t="shared" si="10"/>
        <v>-62895</v>
      </c>
      <c r="F224" s="30">
        <f t="shared" si="11"/>
        <v>-0.35905325714024744</v>
      </c>
      <c r="G224" s="30">
        <f t="shared" si="12"/>
        <v>0.64094674285975262</v>
      </c>
    </row>
    <row r="225" spans="1:7" ht="15.75" customHeight="1">
      <c r="A225" s="28">
        <f t="shared" si="13"/>
        <v>27</v>
      </c>
      <c r="B225" s="29" t="str">
        <f t="shared" si="13"/>
        <v>27-FIROZABAD</v>
      </c>
      <c r="C225" s="10">
        <f>'[1]AT4_enrolment vs availed_PY'!H36</f>
        <v>116916</v>
      </c>
      <c r="D225" s="10">
        <f>'[1]AT4_enrolment vs availed_PY'!N36</f>
        <v>69710</v>
      </c>
      <c r="E225" s="10">
        <f t="shared" si="10"/>
        <v>-47206</v>
      </c>
      <c r="F225" s="30">
        <f t="shared" si="11"/>
        <v>-0.40375996441889905</v>
      </c>
      <c r="G225" s="30">
        <f t="shared" si="12"/>
        <v>0.59624003558110095</v>
      </c>
    </row>
    <row r="226" spans="1:7" ht="15.75" customHeight="1">
      <c r="A226" s="28">
        <f t="shared" si="13"/>
        <v>28</v>
      </c>
      <c r="B226" s="29" t="str">
        <f t="shared" si="13"/>
        <v>28-G.B. NAGAR</v>
      </c>
      <c r="C226" s="10">
        <f>'[1]AT4_enrolment vs availed_PY'!H37</f>
        <v>63530</v>
      </c>
      <c r="D226" s="10">
        <f>'[1]AT4_enrolment vs availed_PY'!N37</f>
        <v>37831</v>
      </c>
      <c r="E226" s="10">
        <f t="shared" si="10"/>
        <v>-25699</v>
      </c>
      <c r="F226" s="30">
        <f t="shared" si="11"/>
        <v>-0.40451755076341883</v>
      </c>
      <c r="G226" s="30">
        <f t="shared" si="12"/>
        <v>0.59548244923658111</v>
      </c>
    </row>
    <row r="227" spans="1:7" ht="15.75" customHeight="1">
      <c r="A227" s="28">
        <f t="shared" si="13"/>
        <v>29</v>
      </c>
      <c r="B227" s="29" t="str">
        <f t="shared" si="13"/>
        <v>29-GHAZIPUR</v>
      </c>
      <c r="C227" s="10">
        <f>'[1]AT4_enrolment vs availed_PY'!H38</f>
        <v>226736</v>
      </c>
      <c r="D227" s="10">
        <f>'[1]AT4_enrolment vs availed_PY'!N38</f>
        <v>136227</v>
      </c>
      <c r="E227" s="10">
        <f t="shared" si="10"/>
        <v>-90509</v>
      </c>
      <c r="F227" s="30">
        <f t="shared" si="11"/>
        <v>-0.39918230894079459</v>
      </c>
      <c r="G227" s="30">
        <f t="shared" si="12"/>
        <v>0.60081769105920546</v>
      </c>
    </row>
    <row r="228" spans="1:7" ht="15.75" customHeight="1">
      <c r="A228" s="28">
        <f t="shared" si="13"/>
        <v>30</v>
      </c>
      <c r="B228" s="29" t="str">
        <f t="shared" si="13"/>
        <v>30-GHAZIYABAD</v>
      </c>
      <c r="C228" s="10">
        <f>'[1]AT4_enrolment vs availed_PY'!H39</f>
        <v>62846</v>
      </c>
      <c r="D228" s="10">
        <f>'[1]AT4_enrolment vs availed_PY'!N39</f>
        <v>38981</v>
      </c>
      <c r="E228" s="10">
        <f t="shared" si="10"/>
        <v>-23865</v>
      </c>
      <c r="F228" s="30">
        <f t="shared" si="11"/>
        <v>-0.37973777169589157</v>
      </c>
      <c r="G228" s="30">
        <f t="shared" si="12"/>
        <v>0.62026222830410849</v>
      </c>
    </row>
    <row r="229" spans="1:7" ht="15.75" customHeight="1">
      <c r="A229" s="28">
        <f t="shared" si="13"/>
        <v>31</v>
      </c>
      <c r="B229" s="29" t="str">
        <f t="shared" si="13"/>
        <v>31-GONDA</v>
      </c>
      <c r="C229" s="10">
        <f>'[1]AT4_enrolment vs availed_PY'!H40</f>
        <v>263964</v>
      </c>
      <c r="D229" s="10">
        <f>'[1]AT4_enrolment vs availed_PY'!N40</f>
        <v>153210</v>
      </c>
      <c r="E229" s="10">
        <f t="shared" si="10"/>
        <v>-110754</v>
      </c>
      <c r="F229" s="30">
        <f t="shared" si="11"/>
        <v>-0.41957994271946175</v>
      </c>
      <c r="G229" s="30">
        <f t="shared" si="12"/>
        <v>0.58042005728053825</v>
      </c>
    </row>
    <row r="230" spans="1:7" ht="15.75" customHeight="1">
      <c r="A230" s="28">
        <f t="shared" si="13"/>
        <v>32</v>
      </c>
      <c r="B230" s="29" t="str">
        <f t="shared" si="13"/>
        <v>32-GORAKHPUR</v>
      </c>
      <c r="C230" s="10">
        <f>'[1]AT4_enrolment vs availed_PY'!H41</f>
        <v>244393</v>
      </c>
      <c r="D230" s="10">
        <f>'[1]AT4_enrolment vs availed_PY'!N41</f>
        <v>132349</v>
      </c>
      <c r="E230" s="10">
        <f t="shared" si="10"/>
        <v>-112044</v>
      </c>
      <c r="F230" s="30">
        <f t="shared" si="11"/>
        <v>-0.45845830281554711</v>
      </c>
      <c r="G230" s="30">
        <f t="shared" si="12"/>
        <v>0.54154169718445289</v>
      </c>
    </row>
    <row r="231" spans="1:7" ht="15.75" customHeight="1">
      <c r="A231" s="28">
        <f t="shared" ref="A231:B246" si="14">A71</f>
        <v>33</v>
      </c>
      <c r="B231" s="29" t="str">
        <f t="shared" si="14"/>
        <v>33-HAMEERPUR</v>
      </c>
      <c r="C231" s="10">
        <f>'[1]AT4_enrolment vs availed_PY'!H42</f>
        <v>74241</v>
      </c>
      <c r="D231" s="10">
        <f>'[1]AT4_enrolment vs availed_PY'!N42</f>
        <v>46906</v>
      </c>
      <c r="E231" s="10">
        <f t="shared" si="10"/>
        <v>-27335</v>
      </c>
      <c r="F231" s="30">
        <f t="shared" si="11"/>
        <v>-0.3681927775757331</v>
      </c>
      <c r="G231" s="30">
        <f t="shared" si="12"/>
        <v>0.6318072224242669</v>
      </c>
    </row>
    <row r="232" spans="1:7" ht="15.75" customHeight="1">
      <c r="A232" s="28">
        <f t="shared" si="14"/>
        <v>34</v>
      </c>
      <c r="B232" s="29" t="str">
        <f t="shared" si="14"/>
        <v>34-HARDOI</v>
      </c>
      <c r="C232" s="10">
        <f>'[1]AT4_enrolment vs availed_PY'!H43</f>
        <v>349121</v>
      </c>
      <c r="D232" s="10">
        <f>'[1]AT4_enrolment vs availed_PY'!N43</f>
        <v>206704</v>
      </c>
      <c r="E232" s="10">
        <f t="shared" si="10"/>
        <v>-142417</v>
      </c>
      <c r="F232" s="30">
        <f t="shared" si="11"/>
        <v>-0.40793020184978845</v>
      </c>
      <c r="G232" s="30">
        <f t="shared" si="12"/>
        <v>0.59206979815021155</v>
      </c>
    </row>
    <row r="233" spans="1:7" ht="15.75" customHeight="1">
      <c r="A233" s="28">
        <f t="shared" si="14"/>
        <v>35</v>
      </c>
      <c r="B233" s="29" t="str">
        <f t="shared" si="14"/>
        <v>35-HATHRAS</v>
      </c>
      <c r="C233" s="10">
        <f>'[1]AT4_enrolment vs availed_PY'!H44</f>
        <v>91190</v>
      </c>
      <c r="D233" s="10">
        <f>'[1]AT4_enrolment vs availed_PY'!N44</f>
        <v>50194</v>
      </c>
      <c r="E233" s="10">
        <f t="shared" si="10"/>
        <v>-40996</v>
      </c>
      <c r="F233" s="30">
        <f t="shared" si="11"/>
        <v>-0.44956683846913037</v>
      </c>
      <c r="G233" s="30">
        <f t="shared" si="12"/>
        <v>0.55043316153086963</v>
      </c>
    </row>
    <row r="234" spans="1:7" ht="15.75" customHeight="1">
      <c r="A234" s="28">
        <f t="shared" si="14"/>
        <v>36</v>
      </c>
      <c r="B234" s="29" t="str">
        <f t="shared" si="14"/>
        <v>36-ITAWAH</v>
      </c>
      <c r="C234" s="10">
        <f>'[1]AT4_enrolment vs availed_PY'!H45</f>
        <v>80373</v>
      </c>
      <c r="D234" s="10">
        <f>'[1]AT4_enrolment vs availed_PY'!N45</f>
        <v>52516</v>
      </c>
      <c r="E234" s="10">
        <f t="shared" si="10"/>
        <v>-27857</v>
      </c>
      <c r="F234" s="30">
        <f t="shared" si="11"/>
        <v>-0.34659649384743635</v>
      </c>
      <c r="G234" s="30">
        <f t="shared" si="12"/>
        <v>0.65340350615256371</v>
      </c>
    </row>
    <row r="235" spans="1:7" ht="15.75" customHeight="1">
      <c r="A235" s="28">
        <f t="shared" si="14"/>
        <v>37</v>
      </c>
      <c r="B235" s="29" t="str">
        <f t="shared" si="14"/>
        <v>37-J.P. NAGAR</v>
      </c>
      <c r="C235" s="10">
        <f>'[1]AT4_enrolment vs availed_PY'!H46</f>
        <v>82802</v>
      </c>
      <c r="D235" s="10">
        <f>'[1]AT4_enrolment vs availed_PY'!N46</f>
        <v>50408</v>
      </c>
      <c r="E235" s="10">
        <f t="shared" si="10"/>
        <v>-32394</v>
      </c>
      <c r="F235" s="30">
        <f t="shared" si="11"/>
        <v>-0.39122243424071884</v>
      </c>
      <c r="G235" s="30">
        <f t="shared" si="12"/>
        <v>0.60877756575928121</v>
      </c>
    </row>
    <row r="236" spans="1:7" ht="15.75" customHeight="1">
      <c r="A236" s="28">
        <f t="shared" si="14"/>
        <v>38</v>
      </c>
      <c r="B236" s="29" t="str">
        <f t="shared" si="14"/>
        <v>38-JALAUN</v>
      </c>
      <c r="C236" s="10">
        <f>'[1]AT4_enrolment vs availed_PY'!H47</f>
        <v>89769</v>
      </c>
      <c r="D236" s="10">
        <f>'[1]AT4_enrolment vs availed_PY'!N47</f>
        <v>52334</v>
      </c>
      <c r="E236" s="10">
        <f t="shared" si="10"/>
        <v>-37435</v>
      </c>
      <c r="F236" s="30">
        <f t="shared" si="11"/>
        <v>-0.41701478238590162</v>
      </c>
      <c r="G236" s="30">
        <f t="shared" si="12"/>
        <v>0.58298521761409838</v>
      </c>
    </row>
    <row r="237" spans="1:7" ht="15.75" customHeight="1">
      <c r="A237" s="28">
        <f t="shared" si="14"/>
        <v>39</v>
      </c>
      <c r="B237" s="29" t="str">
        <f t="shared" si="14"/>
        <v>39-JAUNPUR</v>
      </c>
      <c r="C237" s="10">
        <f>'[1]AT4_enrolment vs availed_PY'!H48</f>
        <v>298613</v>
      </c>
      <c r="D237" s="10">
        <f>'[1]AT4_enrolment vs availed_PY'!N48</f>
        <v>168576</v>
      </c>
      <c r="E237" s="10">
        <f t="shared" si="10"/>
        <v>-130037</v>
      </c>
      <c r="F237" s="30">
        <f t="shared" si="11"/>
        <v>-0.43546998958518218</v>
      </c>
      <c r="G237" s="30">
        <f t="shared" si="12"/>
        <v>0.56453001041481787</v>
      </c>
    </row>
    <row r="238" spans="1:7" ht="15.75" customHeight="1">
      <c r="A238" s="28">
        <f t="shared" si="14"/>
        <v>40</v>
      </c>
      <c r="B238" s="29" t="str">
        <f t="shared" si="14"/>
        <v>40-JHANSI</v>
      </c>
      <c r="C238" s="10">
        <f>'[1]AT4_enrolment vs availed_PY'!H49</f>
        <v>94487</v>
      </c>
      <c r="D238" s="10">
        <f>'[1]AT4_enrolment vs availed_PY'!N49</f>
        <v>58112</v>
      </c>
      <c r="E238" s="10">
        <f t="shared" si="10"/>
        <v>-36375</v>
      </c>
      <c r="F238" s="30">
        <f t="shared" si="11"/>
        <v>-0.38497359425106098</v>
      </c>
      <c r="G238" s="30">
        <f t="shared" si="12"/>
        <v>0.61502640574893896</v>
      </c>
    </row>
    <row r="239" spans="1:7" ht="15.75" customHeight="1">
      <c r="A239" s="28">
        <f t="shared" si="14"/>
        <v>41</v>
      </c>
      <c r="B239" s="29" t="str">
        <f t="shared" si="14"/>
        <v>41-KANNAUJ</v>
      </c>
      <c r="C239" s="10">
        <f>'[1]AT4_enrolment vs availed_PY'!H50</f>
        <v>105268</v>
      </c>
      <c r="D239" s="10">
        <f>'[1]AT4_enrolment vs availed_PY'!N50</f>
        <v>70150</v>
      </c>
      <c r="E239" s="10">
        <f t="shared" si="10"/>
        <v>-35118</v>
      </c>
      <c r="F239" s="30">
        <f t="shared" si="11"/>
        <v>-0.33360565413990956</v>
      </c>
      <c r="G239" s="30">
        <f t="shared" si="12"/>
        <v>0.66639434586009039</v>
      </c>
    </row>
    <row r="240" spans="1:7" ht="15.75" customHeight="1">
      <c r="A240" s="28">
        <f t="shared" si="14"/>
        <v>42</v>
      </c>
      <c r="B240" s="29" t="str">
        <f t="shared" si="14"/>
        <v>42-KANPUR DEHAT</v>
      </c>
      <c r="C240" s="10">
        <f>'[1]AT4_enrolment vs availed_PY'!H51</f>
        <v>107113</v>
      </c>
      <c r="D240" s="10">
        <f>'[1]AT4_enrolment vs availed_PY'!N51</f>
        <v>63338</v>
      </c>
      <c r="E240" s="10">
        <f t="shared" si="10"/>
        <v>-43775</v>
      </c>
      <c r="F240" s="30">
        <f t="shared" si="11"/>
        <v>-0.40868055231391148</v>
      </c>
      <c r="G240" s="30">
        <f t="shared" si="12"/>
        <v>0.59131944768608857</v>
      </c>
    </row>
    <row r="241" spans="1:7" ht="15.75" customHeight="1">
      <c r="A241" s="28">
        <f t="shared" si="14"/>
        <v>43</v>
      </c>
      <c r="B241" s="29" t="str">
        <f t="shared" si="14"/>
        <v>43-KANPUR NAGAR</v>
      </c>
      <c r="C241" s="10">
        <f>'[1]AT4_enrolment vs availed_PY'!H52</f>
        <v>128492</v>
      </c>
      <c r="D241" s="10">
        <f>'[1]AT4_enrolment vs availed_PY'!N52</f>
        <v>73622</v>
      </c>
      <c r="E241" s="10">
        <f t="shared" si="10"/>
        <v>-54870</v>
      </c>
      <c r="F241" s="30">
        <f t="shared" si="11"/>
        <v>-0.42703047660554744</v>
      </c>
      <c r="G241" s="30">
        <f t="shared" si="12"/>
        <v>0.57296952339445262</v>
      </c>
    </row>
    <row r="242" spans="1:7" ht="15.75" customHeight="1">
      <c r="A242" s="28">
        <f t="shared" si="14"/>
        <v>44</v>
      </c>
      <c r="B242" s="29" t="str">
        <f t="shared" si="14"/>
        <v>44-KAAS GANJ</v>
      </c>
      <c r="C242" s="10">
        <f>'[1]AT4_enrolment vs availed_PY'!H53</f>
        <v>103441</v>
      </c>
      <c r="D242" s="10">
        <f>'[1]AT4_enrolment vs availed_PY'!N53</f>
        <v>59706</v>
      </c>
      <c r="E242" s="10">
        <f t="shared" si="10"/>
        <v>-43735</v>
      </c>
      <c r="F242" s="30">
        <f t="shared" si="11"/>
        <v>-0.42280140369872682</v>
      </c>
      <c r="G242" s="30">
        <f t="shared" si="12"/>
        <v>0.57719859630127324</v>
      </c>
    </row>
    <row r="243" spans="1:7" ht="15.75" customHeight="1">
      <c r="A243" s="28">
        <f t="shared" si="14"/>
        <v>45</v>
      </c>
      <c r="B243" s="29" t="str">
        <f t="shared" si="14"/>
        <v>45-KAUSHAMBI</v>
      </c>
      <c r="C243" s="10">
        <f>'[1]AT4_enrolment vs availed_PY'!H54</f>
        <v>120662</v>
      </c>
      <c r="D243" s="10">
        <f>'[1]AT4_enrolment vs availed_PY'!N54</f>
        <v>74772</v>
      </c>
      <c r="E243" s="10">
        <f t="shared" si="10"/>
        <v>-45890</v>
      </c>
      <c r="F243" s="30">
        <f t="shared" si="11"/>
        <v>-0.38031857585652484</v>
      </c>
      <c r="G243" s="30">
        <f t="shared" si="12"/>
        <v>0.61968142414347516</v>
      </c>
    </row>
    <row r="244" spans="1:7" ht="15.75" customHeight="1">
      <c r="A244" s="28">
        <f t="shared" si="14"/>
        <v>46</v>
      </c>
      <c r="B244" s="29" t="str">
        <f t="shared" si="14"/>
        <v>46-KUSHINAGAR</v>
      </c>
      <c r="C244" s="10">
        <f>'[1]AT4_enrolment vs availed_PY'!H55</f>
        <v>240716</v>
      </c>
      <c r="D244" s="10">
        <f>'[1]AT4_enrolment vs availed_PY'!N55</f>
        <v>134364</v>
      </c>
      <c r="E244" s="10">
        <f t="shared" si="10"/>
        <v>-106352</v>
      </c>
      <c r="F244" s="30">
        <f t="shared" si="11"/>
        <v>-0.44181525116735076</v>
      </c>
      <c r="G244" s="30">
        <f t="shared" si="12"/>
        <v>0.55818474883264924</v>
      </c>
    </row>
    <row r="245" spans="1:7" ht="15.75" customHeight="1">
      <c r="A245" s="28">
        <f t="shared" si="14"/>
        <v>47</v>
      </c>
      <c r="B245" s="29" t="str">
        <f t="shared" si="14"/>
        <v>47-LAKHIMPUR KHERI</v>
      </c>
      <c r="C245" s="10">
        <f>'[1]AT4_enrolment vs availed_PY'!H56</f>
        <v>352384</v>
      </c>
      <c r="D245" s="10">
        <f>'[1]AT4_enrolment vs availed_PY'!N56</f>
        <v>207109</v>
      </c>
      <c r="E245" s="10">
        <f t="shared" si="10"/>
        <v>-145275</v>
      </c>
      <c r="F245" s="30">
        <f t="shared" si="11"/>
        <v>-0.41226332637123136</v>
      </c>
      <c r="G245" s="30">
        <f t="shared" si="12"/>
        <v>0.58773667362876858</v>
      </c>
    </row>
    <row r="246" spans="1:7" ht="15.75" customHeight="1">
      <c r="A246" s="28">
        <f t="shared" si="14"/>
        <v>48</v>
      </c>
      <c r="B246" s="29" t="str">
        <f t="shared" si="14"/>
        <v>48-LALITPUR</v>
      </c>
      <c r="C246" s="10">
        <f>'[1]AT4_enrolment vs availed_PY'!H57</f>
        <v>112769</v>
      </c>
      <c r="D246" s="10">
        <f>'[1]AT4_enrolment vs availed_PY'!N57</f>
        <v>65133</v>
      </c>
      <c r="E246" s="10">
        <f t="shared" si="10"/>
        <v>-47636</v>
      </c>
      <c r="F246" s="30">
        <f t="shared" si="11"/>
        <v>-0.42242105543190062</v>
      </c>
      <c r="G246" s="30">
        <f t="shared" si="12"/>
        <v>0.57757894456809944</v>
      </c>
    </row>
    <row r="247" spans="1:7" ht="15.75" customHeight="1">
      <c r="A247" s="28">
        <f t="shared" ref="A247:B262" si="15">A87</f>
        <v>49</v>
      </c>
      <c r="B247" s="29" t="str">
        <f t="shared" si="15"/>
        <v>49-LUCKNOW</v>
      </c>
      <c r="C247" s="10">
        <f>'[1]AT4_enrolment vs availed_PY'!H58</f>
        <v>144567</v>
      </c>
      <c r="D247" s="10">
        <f>'[1]AT4_enrolment vs availed_PY'!N58</f>
        <v>89734</v>
      </c>
      <c r="E247" s="10">
        <f t="shared" si="10"/>
        <v>-54833</v>
      </c>
      <c r="F247" s="30">
        <f t="shared" si="11"/>
        <v>-0.37929126287465326</v>
      </c>
      <c r="G247" s="30">
        <f t="shared" si="12"/>
        <v>0.62070873712534669</v>
      </c>
    </row>
    <row r="248" spans="1:7" ht="15.75" customHeight="1">
      <c r="A248" s="28">
        <f t="shared" si="15"/>
        <v>50</v>
      </c>
      <c r="B248" s="29" t="str">
        <f t="shared" si="15"/>
        <v>50-MAHOBA</v>
      </c>
      <c r="C248" s="10">
        <f>'[1]AT4_enrolment vs availed_PY'!H59</f>
        <v>66908</v>
      </c>
      <c r="D248" s="10">
        <f>'[1]AT4_enrolment vs availed_PY'!N59</f>
        <v>44850</v>
      </c>
      <c r="E248" s="10">
        <f t="shared" si="10"/>
        <v>-22058</v>
      </c>
      <c r="F248" s="30">
        <f t="shared" si="11"/>
        <v>-0.32967657081365459</v>
      </c>
      <c r="G248" s="30">
        <f t="shared" si="12"/>
        <v>0.67032342918634547</v>
      </c>
    </row>
    <row r="249" spans="1:7" ht="15.75" customHeight="1">
      <c r="A249" s="28">
        <f t="shared" si="15"/>
        <v>51</v>
      </c>
      <c r="B249" s="29" t="str">
        <f t="shared" si="15"/>
        <v>51-MAHRAJGANJ</v>
      </c>
      <c r="C249" s="10">
        <f>'[1]AT4_enrolment vs availed_PY'!H60</f>
        <v>186560</v>
      </c>
      <c r="D249" s="10">
        <f>'[1]AT4_enrolment vs availed_PY'!N60</f>
        <v>109527</v>
      </c>
      <c r="E249" s="10">
        <f t="shared" si="10"/>
        <v>-77033</v>
      </c>
      <c r="F249" s="30">
        <f t="shared" si="11"/>
        <v>-0.41291273584905658</v>
      </c>
      <c r="G249" s="30">
        <f t="shared" si="12"/>
        <v>0.58708726415094337</v>
      </c>
    </row>
    <row r="250" spans="1:7" ht="15.75" customHeight="1">
      <c r="A250" s="28">
        <f t="shared" si="15"/>
        <v>52</v>
      </c>
      <c r="B250" s="29" t="str">
        <f t="shared" si="15"/>
        <v>52-MAINPURI</v>
      </c>
      <c r="C250" s="10">
        <f>'[1]AT4_enrolment vs availed_PY'!H61</f>
        <v>100464</v>
      </c>
      <c r="D250" s="10">
        <f>'[1]AT4_enrolment vs availed_PY'!N61</f>
        <v>62159</v>
      </c>
      <c r="E250" s="10">
        <f t="shared" si="10"/>
        <v>-38305</v>
      </c>
      <c r="F250" s="30">
        <f t="shared" si="11"/>
        <v>-0.3812808568243351</v>
      </c>
      <c r="G250" s="30">
        <f t="shared" si="12"/>
        <v>0.6187191431756649</v>
      </c>
    </row>
    <row r="251" spans="1:7" ht="15.75" customHeight="1">
      <c r="A251" s="28">
        <f t="shared" si="15"/>
        <v>53</v>
      </c>
      <c r="B251" s="29" t="str">
        <f t="shared" si="15"/>
        <v>53-MATHURA</v>
      </c>
      <c r="C251" s="10">
        <f>'[1]AT4_enrolment vs availed_PY'!H62</f>
        <v>109112</v>
      </c>
      <c r="D251" s="10">
        <f>'[1]AT4_enrolment vs availed_PY'!N62</f>
        <v>71857</v>
      </c>
      <c r="E251" s="10">
        <f t="shared" si="10"/>
        <v>-37255</v>
      </c>
      <c r="F251" s="30">
        <f t="shared" si="11"/>
        <v>-0.34143815528997729</v>
      </c>
      <c r="G251" s="30">
        <f t="shared" si="12"/>
        <v>0.65856184471002277</v>
      </c>
    </row>
    <row r="252" spans="1:7" ht="15.75" customHeight="1">
      <c r="A252" s="28">
        <f t="shared" si="15"/>
        <v>54</v>
      </c>
      <c r="B252" s="29" t="str">
        <f t="shared" si="15"/>
        <v>54-MAU</v>
      </c>
      <c r="C252" s="10">
        <f>'[1]AT4_enrolment vs availed_PY'!H63</f>
        <v>139076</v>
      </c>
      <c r="D252" s="10">
        <f>'[1]AT4_enrolment vs availed_PY'!N63</f>
        <v>77930</v>
      </c>
      <c r="E252" s="10">
        <f t="shared" si="10"/>
        <v>-61146</v>
      </c>
      <c r="F252" s="30">
        <f t="shared" si="11"/>
        <v>-0.43965889154131554</v>
      </c>
      <c r="G252" s="30">
        <f t="shared" si="12"/>
        <v>0.56034110845868446</v>
      </c>
    </row>
    <row r="253" spans="1:7" ht="15.75" customHeight="1">
      <c r="A253" s="28">
        <f t="shared" si="15"/>
        <v>55</v>
      </c>
      <c r="B253" s="29" t="str">
        <f t="shared" si="15"/>
        <v>55-MEERUT</v>
      </c>
      <c r="C253" s="10">
        <f>'[1]AT4_enrolment vs availed_PY'!H64</f>
        <v>102753</v>
      </c>
      <c r="D253" s="10">
        <f>'[1]AT4_enrolment vs availed_PY'!N64</f>
        <v>59392</v>
      </c>
      <c r="E253" s="10">
        <f t="shared" si="10"/>
        <v>-43361</v>
      </c>
      <c r="F253" s="30">
        <f t="shared" si="11"/>
        <v>-0.42199254522982299</v>
      </c>
      <c r="G253" s="30">
        <f t="shared" si="12"/>
        <v>0.57800745477017701</v>
      </c>
    </row>
    <row r="254" spans="1:7" ht="15.75" customHeight="1">
      <c r="A254" s="28">
        <f t="shared" si="15"/>
        <v>56</v>
      </c>
      <c r="B254" s="29" t="str">
        <f t="shared" si="15"/>
        <v>56-MIRZAPUR</v>
      </c>
      <c r="C254" s="10">
        <f>'[1]AT4_enrolment vs availed_PY'!H65</f>
        <v>193626</v>
      </c>
      <c r="D254" s="10">
        <f>'[1]AT4_enrolment vs availed_PY'!N65</f>
        <v>117735</v>
      </c>
      <c r="E254" s="10">
        <f t="shared" si="10"/>
        <v>-75891</v>
      </c>
      <c r="F254" s="30">
        <f t="shared" si="11"/>
        <v>-0.39194632952186176</v>
      </c>
      <c r="G254" s="30">
        <f t="shared" si="12"/>
        <v>0.6080536704781383</v>
      </c>
    </row>
    <row r="255" spans="1:7" ht="15.75" customHeight="1">
      <c r="A255" s="28">
        <f t="shared" si="15"/>
        <v>57</v>
      </c>
      <c r="B255" s="29" t="str">
        <f t="shared" si="15"/>
        <v>57-MORADABAD</v>
      </c>
      <c r="C255" s="10">
        <f>'[1]AT4_enrolment vs availed_PY'!H66</f>
        <v>135871</v>
      </c>
      <c r="D255" s="10">
        <f>'[1]AT4_enrolment vs availed_PY'!N66</f>
        <v>73507</v>
      </c>
      <c r="E255" s="10">
        <f t="shared" si="10"/>
        <v>-62364</v>
      </c>
      <c r="F255" s="30">
        <f t="shared" si="11"/>
        <v>-0.45899419302132172</v>
      </c>
      <c r="G255" s="30">
        <f t="shared" si="12"/>
        <v>0.54100580697867828</v>
      </c>
    </row>
    <row r="256" spans="1:7" ht="15.75" customHeight="1">
      <c r="A256" s="28">
        <f t="shared" si="15"/>
        <v>58</v>
      </c>
      <c r="B256" s="29" t="str">
        <f t="shared" si="15"/>
        <v>58-MUZAFFARNAGAR</v>
      </c>
      <c r="C256" s="10">
        <f>'[1]AT4_enrolment vs availed_PY'!H67</f>
        <v>108234</v>
      </c>
      <c r="D256" s="10">
        <f>'[1]AT4_enrolment vs availed_PY'!N67</f>
        <v>65450</v>
      </c>
      <c r="E256" s="10">
        <f t="shared" si="10"/>
        <v>-42784</v>
      </c>
      <c r="F256" s="30">
        <f t="shared" si="11"/>
        <v>-0.39529168283533828</v>
      </c>
      <c r="G256" s="30">
        <f t="shared" si="12"/>
        <v>0.60470831716466178</v>
      </c>
    </row>
    <row r="257" spans="1:7" ht="15.75" customHeight="1">
      <c r="A257" s="28">
        <f t="shared" si="15"/>
        <v>59</v>
      </c>
      <c r="B257" s="29" t="str">
        <f t="shared" si="15"/>
        <v>59-PILIBHIT</v>
      </c>
      <c r="C257" s="10">
        <f>'[1]AT4_enrolment vs availed_PY'!H68</f>
        <v>128411</v>
      </c>
      <c r="D257" s="10">
        <f>'[1]AT4_enrolment vs availed_PY'!N68</f>
        <v>66516</v>
      </c>
      <c r="E257" s="10">
        <f t="shared" si="10"/>
        <v>-61895</v>
      </c>
      <c r="F257" s="30">
        <f t="shared" si="11"/>
        <v>-0.48200699317036705</v>
      </c>
      <c r="G257" s="30">
        <f t="shared" si="12"/>
        <v>0.51799300682963301</v>
      </c>
    </row>
    <row r="258" spans="1:7" ht="15.75" customHeight="1">
      <c r="A258" s="28">
        <f t="shared" si="15"/>
        <v>60</v>
      </c>
      <c r="B258" s="29" t="str">
        <f t="shared" si="15"/>
        <v>60-PRATAPGARH</v>
      </c>
      <c r="C258" s="10">
        <f>'[1]AT4_enrolment vs availed_PY'!H69</f>
        <v>171464</v>
      </c>
      <c r="D258" s="10">
        <f>'[1]AT4_enrolment vs availed_PY'!N69</f>
        <v>106657</v>
      </c>
      <c r="E258" s="10">
        <f t="shared" si="10"/>
        <v>-64807</v>
      </c>
      <c r="F258" s="30">
        <f t="shared" si="11"/>
        <v>-0.37796272103765222</v>
      </c>
      <c r="G258" s="30">
        <f t="shared" si="12"/>
        <v>0.62203727896234773</v>
      </c>
    </row>
    <row r="259" spans="1:7" ht="15.75" customHeight="1">
      <c r="A259" s="28">
        <f t="shared" si="15"/>
        <v>61</v>
      </c>
      <c r="B259" s="29" t="str">
        <f t="shared" si="15"/>
        <v>61-RAI BAREILY</v>
      </c>
      <c r="C259" s="10">
        <f>'[1]AT4_enrolment vs availed_PY'!H70</f>
        <v>182386</v>
      </c>
      <c r="D259" s="10">
        <f>'[1]AT4_enrolment vs availed_PY'!N70</f>
        <v>92744</v>
      </c>
      <c r="E259" s="10">
        <f t="shared" si="10"/>
        <v>-89642</v>
      </c>
      <c r="F259" s="30">
        <f t="shared" si="11"/>
        <v>-0.49149605781145483</v>
      </c>
      <c r="G259" s="30">
        <f t="shared" si="12"/>
        <v>0.50850394218854522</v>
      </c>
    </row>
    <row r="260" spans="1:7" ht="15.75" customHeight="1">
      <c r="A260" s="28">
        <f t="shared" si="15"/>
        <v>62</v>
      </c>
      <c r="B260" s="29" t="str">
        <f t="shared" si="15"/>
        <v>62-RAMPUR</v>
      </c>
      <c r="C260" s="10">
        <f>'[1]AT4_enrolment vs availed_PY'!H71</f>
        <v>127668</v>
      </c>
      <c r="D260" s="10">
        <f>'[1]AT4_enrolment vs availed_PY'!N71</f>
        <v>71782</v>
      </c>
      <c r="E260" s="10">
        <f t="shared" si="10"/>
        <v>-55886</v>
      </c>
      <c r="F260" s="30">
        <f t="shared" si="11"/>
        <v>-0.43774477551148289</v>
      </c>
      <c r="G260" s="30">
        <f t="shared" si="12"/>
        <v>0.56225522448851706</v>
      </c>
    </row>
    <row r="261" spans="1:7" ht="15.75" customHeight="1">
      <c r="A261" s="28">
        <f t="shared" si="15"/>
        <v>63</v>
      </c>
      <c r="B261" s="29" t="str">
        <f t="shared" si="15"/>
        <v>63-SAHARANPUR</v>
      </c>
      <c r="C261" s="10">
        <f>'[1]AT4_enrolment vs availed_PY'!H72</f>
        <v>137320</v>
      </c>
      <c r="D261" s="10">
        <f>'[1]AT4_enrolment vs availed_PY'!N72</f>
        <v>86042</v>
      </c>
      <c r="E261" s="10">
        <f t="shared" si="10"/>
        <v>-51278</v>
      </c>
      <c r="F261" s="30">
        <f t="shared" si="11"/>
        <v>-0.37341974949024176</v>
      </c>
      <c r="G261" s="30">
        <f t="shared" si="12"/>
        <v>0.62658025050975819</v>
      </c>
    </row>
    <row r="262" spans="1:7" ht="15.75" customHeight="1">
      <c r="A262" s="28">
        <f t="shared" si="15"/>
        <v>64</v>
      </c>
      <c r="B262" s="29" t="str">
        <f t="shared" si="15"/>
        <v>64-SANTKABIR NAGAR</v>
      </c>
      <c r="C262" s="10">
        <f>'[1]AT4_enrolment vs availed_PY'!H73</f>
        <v>103563</v>
      </c>
      <c r="D262" s="10">
        <f>'[1]AT4_enrolment vs availed_PY'!N73</f>
        <v>62063</v>
      </c>
      <c r="E262" s="10">
        <f t="shared" si="10"/>
        <v>-41500</v>
      </c>
      <c r="F262" s="30">
        <f t="shared" si="11"/>
        <v>-0.40072226567403418</v>
      </c>
      <c r="G262" s="30">
        <f t="shared" si="12"/>
        <v>0.59927773432596587</v>
      </c>
    </row>
    <row r="263" spans="1:7" ht="15.75" customHeight="1">
      <c r="A263" s="28">
        <f t="shared" ref="A263:B273" si="16">A103</f>
        <v>65</v>
      </c>
      <c r="B263" s="29" t="str">
        <f t="shared" si="16"/>
        <v>65-SHAHJAHANPUR</v>
      </c>
      <c r="C263" s="10">
        <f>'[1]AT4_enrolment vs availed_PY'!H74</f>
        <v>258528</v>
      </c>
      <c r="D263" s="10">
        <f>'[1]AT4_enrolment vs availed_PY'!N74</f>
        <v>140701</v>
      </c>
      <c r="E263" s="10">
        <f t="shared" si="10"/>
        <v>-117827</v>
      </c>
      <c r="F263" s="30">
        <f t="shared" si="11"/>
        <v>-0.45576107810372574</v>
      </c>
      <c r="G263" s="30">
        <f t="shared" si="12"/>
        <v>0.54423892189627432</v>
      </c>
    </row>
    <row r="264" spans="1:7" ht="15.75" customHeight="1">
      <c r="A264" s="28">
        <f t="shared" si="16"/>
        <v>66</v>
      </c>
      <c r="B264" s="29" t="str">
        <f t="shared" si="16"/>
        <v>66-SHRAWASTI</v>
      </c>
      <c r="C264" s="10">
        <f>'[1]AT4_enrolment vs availed_PY'!H75</f>
        <v>101637</v>
      </c>
      <c r="D264" s="10">
        <f>'[1]AT4_enrolment vs availed_PY'!N75</f>
        <v>48745</v>
      </c>
      <c r="E264" s="10">
        <f t="shared" si="10"/>
        <v>-52892</v>
      </c>
      <c r="F264" s="30">
        <f t="shared" si="11"/>
        <v>-0.52040103505613111</v>
      </c>
      <c r="G264" s="30">
        <f t="shared" si="12"/>
        <v>0.47959896494386889</v>
      </c>
    </row>
    <row r="265" spans="1:7" ht="15.75" customHeight="1">
      <c r="A265" s="28">
        <f t="shared" si="16"/>
        <v>67</v>
      </c>
      <c r="B265" s="29" t="str">
        <f t="shared" si="16"/>
        <v>67-SIDDHARTHNAGAR</v>
      </c>
      <c r="C265" s="10">
        <f>'[1]AT4_enrolment vs availed_PY'!H76</f>
        <v>227161</v>
      </c>
      <c r="D265" s="10">
        <f>'[1]AT4_enrolment vs availed_PY'!N76</f>
        <v>136495</v>
      </c>
      <c r="E265" s="10">
        <f t="shared" si="10"/>
        <v>-90666</v>
      </c>
      <c r="F265" s="30">
        <f t="shared" si="11"/>
        <v>-0.3991266106417915</v>
      </c>
      <c r="G265" s="30">
        <f t="shared" si="12"/>
        <v>0.60087338935820844</v>
      </c>
    </row>
    <row r="266" spans="1:7" ht="15.75" customHeight="1">
      <c r="A266" s="28">
        <f t="shared" si="16"/>
        <v>68</v>
      </c>
      <c r="B266" s="29" t="str">
        <f t="shared" si="16"/>
        <v>68-SITAPUR</v>
      </c>
      <c r="C266" s="10">
        <f>'[1]AT4_enrolment vs availed_PY'!H77</f>
        <v>385484</v>
      </c>
      <c r="D266" s="10">
        <f>'[1]AT4_enrolment vs availed_PY'!N77</f>
        <v>218237</v>
      </c>
      <c r="E266" s="10">
        <f t="shared" si="10"/>
        <v>-167247</v>
      </c>
      <c r="F266" s="30">
        <f t="shared" si="11"/>
        <v>-0.43386236523435473</v>
      </c>
      <c r="G266" s="30">
        <f t="shared" si="12"/>
        <v>0.56613763476564527</v>
      </c>
    </row>
    <row r="267" spans="1:7" ht="15.75" customHeight="1">
      <c r="A267" s="28">
        <f t="shared" si="16"/>
        <v>69</v>
      </c>
      <c r="B267" s="29" t="str">
        <f t="shared" si="16"/>
        <v>69-SONBHADRA</v>
      </c>
      <c r="C267" s="10">
        <f>'[1]AT4_enrolment vs availed_PY'!H78</f>
        <v>178696</v>
      </c>
      <c r="D267" s="10">
        <f>'[1]AT4_enrolment vs availed_PY'!N78</f>
        <v>103324</v>
      </c>
      <c r="E267" s="10">
        <f t="shared" si="10"/>
        <v>-75372</v>
      </c>
      <c r="F267" s="30">
        <f t="shared" si="11"/>
        <v>-0.42178896002148902</v>
      </c>
      <c r="G267" s="30">
        <f t="shared" si="12"/>
        <v>0.57821103997851098</v>
      </c>
    </row>
    <row r="268" spans="1:7" ht="15.75" customHeight="1">
      <c r="A268" s="28">
        <f t="shared" si="16"/>
        <v>70</v>
      </c>
      <c r="B268" s="29" t="str">
        <f t="shared" si="16"/>
        <v>70-SULTANPUR</v>
      </c>
      <c r="C268" s="10">
        <f>'[1]AT4_enrolment vs availed_PY'!H79</f>
        <v>177390</v>
      </c>
      <c r="D268" s="10">
        <f>'[1]AT4_enrolment vs availed_PY'!N79</f>
        <v>110439</v>
      </c>
      <c r="E268" s="10">
        <f t="shared" si="10"/>
        <v>-66951</v>
      </c>
      <c r="F268" s="30">
        <f t="shared" si="11"/>
        <v>-0.37742262810755961</v>
      </c>
      <c r="G268" s="30">
        <f t="shared" si="12"/>
        <v>0.62257737189244033</v>
      </c>
    </row>
    <row r="269" spans="1:7" ht="15.75" customHeight="1">
      <c r="A269" s="28">
        <f t="shared" si="16"/>
        <v>71</v>
      </c>
      <c r="B269" s="29" t="str">
        <f t="shared" si="16"/>
        <v>71-UNNAO</v>
      </c>
      <c r="C269" s="10">
        <f>'[1]AT4_enrolment vs availed_PY'!H80</f>
        <v>179179</v>
      </c>
      <c r="D269" s="10">
        <f>'[1]AT4_enrolment vs availed_PY'!N80</f>
        <v>110408</v>
      </c>
      <c r="E269" s="10">
        <f t="shared" si="10"/>
        <v>-68771</v>
      </c>
      <c r="F269" s="30">
        <f t="shared" si="11"/>
        <v>-0.38381171900724975</v>
      </c>
      <c r="G269" s="30">
        <f t="shared" si="12"/>
        <v>0.61618828099275025</v>
      </c>
    </row>
    <row r="270" spans="1:7" ht="15.75" customHeight="1">
      <c r="A270" s="28">
        <f t="shared" si="16"/>
        <v>72</v>
      </c>
      <c r="B270" s="29" t="str">
        <f t="shared" si="16"/>
        <v>72-VARANASI</v>
      </c>
      <c r="C270" s="10">
        <f>'[1]AT4_enrolment vs availed_PY'!H81</f>
        <v>188180</v>
      </c>
      <c r="D270" s="10">
        <f>'[1]AT4_enrolment vs availed_PY'!N81</f>
        <v>129688</v>
      </c>
      <c r="E270" s="10">
        <f t="shared" si="10"/>
        <v>-58492</v>
      </c>
      <c r="F270" s="30">
        <f t="shared" si="11"/>
        <v>-0.31083005632904664</v>
      </c>
      <c r="G270" s="30">
        <f t="shared" si="12"/>
        <v>0.6891699436709533</v>
      </c>
    </row>
    <row r="271" spans="1:7" ht="15.75" customHeight="1">
      <c r="A271" s="28">
        <f t="shared" si="16"/>
        <v>73</v>
      </c>
      <c r="B271" s="29" t="str">
        <f t="shared" si="16"/>
        <v>73-SAMBHAL</v>
      </c>
      <c r="C271" s="10">
        <f>'[1]AT4_enrolment vs availed_PY'!H82</f>
        <v>155635</v>
      </c>
      <c r="D271" s="10">
        <f>'[1]AT4_enrolment vs availed_PY'!N82</f>
        <v>78016</v>
      </c>
      <c r="E271" s="10">
        <f t="shared" si="10"/>
        <v>-77619</v>
      </c>
      <c r="F271" s="30">
        <f t="shared" si="11"/>
        <v>-0.49872457994667008</v>
      </c>
      <c r="G271" s="30">
        <f t="shared" si="12"/>
        <v>0.50127542005332992</v>
      </c>
    </row>
    <row r="272" spans="1:7" ht="15.75" customHeight="1">
      <c r="A272" s="28">
        <f t="shared" si="16"/>
        <v>74</v>
      </c>
      <c r="B272" s="29" t="str">
        <f t="shared" si="16"/>
        <v>74-HAPUR</v>
      </c>
      <c r="C272" s="10">
        <f>'[1]AT4_enrolment vs availed_PY'!H83</f>
        <v>46262</v>
      </c>
      <c r="D272" s="10">
        <f>'[1]AT4_enrolment vs availed_PY'!N83</f>
        <v>28448</v>
      </c>
      <c r="E272" s="10">
        <f t="shared" si="10"/>
        <v>-17814</v>
      </c>
      <c r="F272" s="30">
        <f t="shared" si="11"/>
        <v>-0.38506765812113614</v>
      </c>
      <c r="G272" s="30">
        <f t="shared" si="12"/>
        <v>0.61493234187886381</v>
      </c>
    </row>
    <row r="273" spans="1:11" ht="15.75" customHeight="1">
      <c r="A273" s="28">
        <f t="shared" si="16"/>
        <v>75</v>
      </c>
      <c r="B273" s="29" t="str">
        <f t="shared" si="16"/>
        <v>75-SHAMLI</v>
      </c>
      <c r="C273" s="10">
        <f>'[1]AT4_enrolment vs availed_PY'!H84</f>
        <v>57803</v>
      </c>
      <c r="D273" s="10">
        <f>'[1]AT4_enrolment vs availed_PY'!N84</f>
        <v>38152</v>
      </c>
      <c r="E273" s="10">
        <f t="shared" si="10"/>
        <v>-19651</v>
      </c>
      <c r="F273" s="30">
        <f t="shared" si="11"/>
        <v>-0.33996505371693508</v>
      </c>
      <c r="G273" s="30">
        <f t="shared" si="12"/>
        <v>0.66003494628306492</v>
      </c>
    </row>
    <row r="274" spans="1:11" ht="15.75" customHeight="1">
      <c r="A274" s="34"/>
      <c r="B274" s="32" t="str">
        <f>B114</f>
        <v>TOTAL</v>
      </c>
      <c r="C274" s="18">
        <f>SUM(C199:C273)</f>
        <v>12094277</v>
      </c>
      <c r="D274" s="18">
        <f>'[1]AT4_enrolment vs availed_PY'!N9</f>
        <v>7092792</v>
      </c>
      <c r="E274" s="9">
        <f t="shared" si="10"/>
        <v>-5001485</v>
      </c>
      <c r="F274" s="33">
        <f t="shared" si="11"/>
        <v>-0.41354146262732366</v>
      </c>
      <c r="G274" s="33">
        <f t="shared" si="12"/>
        <v>0.58645853737267639</v>
      </c>
      <c r="I274" s="2">
        <f>C274+C354</f>
        <v>17683288</v>
      </c>
      <c r="J274" s="2">
        <f>D274+D354</f>
        <v>10054083</v>
      </c>
      <c r="K274" s="35">
        <f>J274/I274</f>
        <v>0.56856411545183227</v>
      </c>
    </row>
    <row r="276" spans="1:11" ht="15.75" customHeight="1">
      <c r="A276" s="6" t="s">
        <v>53</v>
      </c>
      <c r="B276" s="6"/>
      <c r="C276" s="6"/>
      <c r="D276" s="6"/>
      <c r="E276" s="6"/>
      <c r="F276" s="6"/>
      <c r="G276" s="6"/>
    </row>
    <row r="277" spans="1:11" ht="60" customHeight="1">
      <c r="A277" s="7" t="s">
        <v>37</v>
      </c>
      <c r="B277" s="7" t="s">
        <v>38</v>
      </c>
      <c r="C277" s="7" t="s">
        <v>54</v>
      </c>
      <c r="D277" s="7" t="s">
        <v>49</v>
      </c>
      <c r="E277" s="7" t="s">
        <v>11</v>
      </c>
      <c r="F277" s="7" t="s">
        <v>50</v>
      </c>
      <c r="G277" s="7" t="s">
        <v>51</v>
      </c>
    </row>
    <row r="278" spans="1:11" ht="15.75" customHeight="1">
      <c r="A278" s="26">
        <v>1</v>
      </c>
      <c r="B278" s="26">
        <v>2</v>
      </c>
      <c r="C278" s="26">
        <v>3</v>
      </c>
      <c r="D278" s="26">
        <v>4</v>
      </c>
      <c r="E278" s="26" t="s">
        <v>52</v>
      </c>
      <c r="F278" s="26">
        <v>6</v>
      </c>
      <c r="G278" s="26">
        <v>7</v>
      </c>
    </row>
    <row r="279" spans="1:11" ht="15.75" customHeight="1">
      <c r="A279" s="28">
        <f t="shared" ref="A279:B294" si="17">A39</f>
        <v>1</v>
      </c>
      <c r="B279" s="36" t="str">
        <f t="shared" si="17"/>
        <v>01-AGRA</v>
      </c>
      <c r="C279" s="10">
        <f>'[1]AT4A_enrolment vs availed_UPY'!H10</f>
        <v>80431</v>
      </c>
      <c r="D279" s="10">
        <f>'[1]AT4A_enrolment vs availed_UPY'!N10</f>
        <v>35608</v>
      </c>
      <c r="E279" s="10">
        <f t="shared" ref="E279:E354" si="18">D279-C279</f>
        <v>-44823</v>
      </c>
      <c r="F279" s="30">
        <f t="shared" ref="F279:F354" si="19">E279/C279</f>
        <v>-0.55728512638161898</v>
      </c>
      <c r="G279" s="30">
        <f t="shared" ref="G279:G354" si="20">D279/C279</f>
        <v>0.44271487361838097</v>
      </c>
    </row>
    <row r="280" spans="1:11" ht="15.75" customHeight="1">
      <c r="A280" s="28">
        <f t="shared" si="17"/>
        <v>2</v>
      </c>
      <c r="B280" s="36" t="str">
        <f t="shared" si="17"/>
        <v>02-ALIGARH</v>
      </c>
      <c r="C280" s="10">
        <f>'[1]AT4A_enrolment vs availed_UPY'!H11</f>
        <v>87811</v>
      </c>
      <c r="D280" s="10">
        <f>'[1]AT4A_enrolment vs availed_UPY'!N11</f>
        <v>38516</v>
      </c>
      <c r="E280" s="10">
        <f t="shared" si="18"/>
        <v>-49295</v>
      </c>
      <c r="F280" s="30">
        <f t="shared" si="19"/>
        <v>-0.56137613738597669</v>
      </c>
      <c r="G280" s="30">
        <f t="shared" si="20"/>
        <v>0.43862386261402331</v>
      </c>
    </row>
    <row r="281" spans="1:11" ht="15.75" customHeight="1">
      <c r="A281" s="28">
        <f t="shared" si="17"/>
        <v>3</v>
      </c>
      <c r="B281" s="36" t="str">
        <f t="shared" si="17"/>
        <v>03-ALLAHABAD</v>
      </c>
      <c r="C281" s="10">
        <f>'[1]AT4A_enrolment vs availed_UPY'!H12</f>
        <v>165546</v>
      </c>
      <c r="D281" s="10">
        <f>'[1]AT4A_enrolment vs availed_UPY'!N12</f>
        <v>88944</v>
      </c>
      <c r="E281" s="10">
        <f t="shared" si="18"/>
        <v>-76602</v>
      </c>
      <c r="F281" s="30">
        <f t="shared" si="19"/>
        <v>-0.4627233518176217</v>
      </c>
      <c r="G281" s="30">
        <f t="shared" si="20"/>
        <v>0.5372766481823783</v>
      </c>
    </row>
    <row r="282" spans="1:11" ht="15.75" customHeight="1">
      <c r="A282" s="28">
        <f t="shared" si="17"/>
        <v>4</v>
      </c>
      <c r="B282" s="36" t="str">
        <f t="shared" si="17"/>
        <v>04-AMBEDKAR NAGAR</v>
      </c>
      <c r="C282" s="10">
        <f>'[1]AT4A_enrolment vs availed_UPY'!H13</f>
        <v>74118</v>
      </c>
      <c r="D282" s="10">
        <f>'[1]AT4A_enrolment vs availed_UPY'!N13</f>
        <v>40129</v>
      </c>
      <c r="E282" s="10">
        <f t="shared" si="18"/>
        <v>-33989</v>
      </c>
      <c r="F282" s="30">
        <f t="shared" si="19"/>
        <v>-0.4585795623195445</v>
      </c>
      <c r="G282" s="30">
        <f t="shared" si="20"/>
        <v>0.54142043768045545</v>
      </c>
    </row>
    <row r="283" spans="1:11" ht="15.75" customHeight="1">
      <c r="A283" s="28">
        <f t="shared" si="17"/>
        <v>5</v>
      </c>
      <c r="B283" s="36" t="str">
        <f t="shared" si="17"/>
        <v>05-AURAIYA</v>
      </c>
      <c r="C283" s="10">
        <f>'[1]AT4A_enrolment vs availed_UPY'!H14</f>
        <v>43871</v>
      </c>
      <c r="D283" s="10">
        <f>'[1]AT4A_enrolment vs availed_UPY'!N14</f>
        <v>25982</v>
      </c>
      <c r="E283" s="10">
        <f t="shared" si="18"/>
        <v>-17889</v>
      </c>
      <c r="F283" s="30">
        <f t="shared" si="19"/>
        <v>-0.40776367076200681</v>
      </c>
      <c r="G283" s="30">
        <f t="shared" si="20"/>
        <v>0.59223632923799319</v>
      </c>
    </row>
    <row r="284" spans="1:11" ht="15.75" customHeight="1">
      <c r="A284" s="28">
        <f t="shared" si="17"/>
        <v>6</v>
      </c>
      <c r="B284" s="36" t="str">
        <f t="shared" si="17"/>
        <v>06-AZAMGARH</v>
      </c>
      <c r="C284" s="10">
        <f>'[1]AT4A_enrolment vs availed_UPY'!H15</f>
        <v>138301</v>
      </c>
      <c r="D284" s="10">
        <f>'[1]AT4A_enrolment vs availed_UPY'!N15</f>
        <v>65573</v>
      </c>
      <c r="E284" s="10">
        <f t="shared" si="18"/>
        <v>-72728</v>
      </c>
      <c r="F284" s="30">
        <f t="shared" si="19"/>
        <v>-0.52586749191979809</v>
      </c>
      <c r="G284" s="30">
        <f t="shared" si="20"/>
        <v>0.47413250808020185</v>
      </c>
    </row>
    <row r="285" spans="1:11" ht="15.75" customHeight="1">
      <c r="A285" s="28">
        <f t="shared" si="17"/>
        <v>7</v>
      </c>
      <c r="B285" s="36" t="str">
        <f t="shared" si="17"/>
        <v>07-BADAUN</v>
      </c>
      <c r="C285" s="10">
        <f>'[1]AT4A_enrolment vs availed_UPY'!H16</f>
        <v>95031</v>
      </c>
      <c r="D285" s="10">
        <f>'[1]AT4A_enrolment vs availed_UPY'!N16</f>
        <v>43668</v>
      </c>
      <c r="E285" s="10">
        <f t="shared" si="18"/>
        <v>-51363</v>
      </c>
      <c r="F285" s="30">
        <f t="shared" si="19"/>
        <v>-0.54048678852164034</v>
      </c>
      <c r="G285" s="30">
        <f t="shared" si="20"/>
        <v>0.45951321147835972</v>
      </c>
    </row>
    <row r="286" spans="1:11" ht="15.75" customHeight="1">
      <c r="A286" s="28">
        <f t="shared" si="17"/>
        <v>8</v>
      </c>
      <c r="B286" s="36" t="str">
        <f t="shared" si="17"/>
        <v>08-BAGHPAT</v>
      </c>
      <c r="C286" s="10">
        <f>'[1]AT4A_enrolment vs availed_UPY'!H17</f>
        <v>34378</v>
      </c>
      <c r="D286" s="10">
        <f>'[1]AT4A_enrolment vs availed_UPY'!N17</f>
        <v>18993</v>
      </c>
      <c r="E286" s="10">
        <f t="shared" si="18"/>
        <v>-15385</v>
      </c>
      <c r="F286" s="30">
        <f t="shared" si="19"/>
        <v>-0.44752457967304671</v>
      </c>
      <c r="G286" s="30">
        <f t="shared" si="20"/>
        <v>0.55247542032695329</v>
      </c>
    </row>
    <row r="287" spans="1:11" ht="15.75" customHeight="1">
      <c r="A287" s="28">
        <f t="shared" si="17"/>
        <v>9</v>
      </c>
      <c r="B287" s="36" t="str">
        <f t="shared" si="17"/>
        <v>09-BAHRAICH</v>
      </c>
      <c r="C287" s="10">
        <f>'[1]AT4A_enrolment vs availed_UPY'!H18</f>
        <v>110519</v>
      </c>
      <c r="D287" s="10">
        <f>'[1]AT4A_enrolment vs availed_UPY'!N18</f>
        <v>57939</v>
      </c>
      <c r="E287" s="10">
        <f t="shared" si="18"/>
        <v>-52580</v>
      </c>
      <c r="F287" s="30">
        <f t="shared" si="19"/>
        <v>-0.47575529999366623</v>
      </c>
      <c r="G287" s="30">
        <f t="shared" si="20"/>
        <v>0.52424470000633372</v>
      </c>
    </row>
    <row r="288" spans="1:11" ht="15.75" customHeight="1">
      <c r="A288" s="28">
        <f t="shared" si="17"/>
        <v>10</v>
      </c>
      <c r="B288" s="36" t="str">
        <f t="shared" si="17"/>
        <v>10-BALLIA</v>
      </c>
      <c r="C288" s="10">
        <f>'[1]AT4A_enrolment vs availed_UPY'!H19</f>
        <v>85498</v>
      </c>
      <c r="D288" s="10">
        <f>'[1]AT4A_enrolment vs availed_UPY'!N19</f>
        <v>53220</v>
      </c>
      <c r="E288" s="10">
        <f t="shared" si="18"/>
        <v>-32278</v>
      </c>
      <c r="F288" s="30">
        <f t="shared" si="19"/>
        <v>-0.37752929893096915</v>
      </c>
      <c r="G288" s="30">
        <f t="shared" si="20"/>
        <v>0.62247070106903091</v>
      </c>
    </row>
    <row r="289" spans="1:7" ht="15.75" customHeight="1">
      <c r="A289" s="28">
        <f t="shared" si="17"/>
        <v>11</v>
      </c>
      <c r="B289" s="36" t="str">
        <f t="shared" si="17"/>
        <v>11-BALRAMPUR</v>
      </c>
      <c r="C289" s="10">
        <f>'[1]AT4A_enrolment vs availed_UPY'!H20</f>
        <v>55090</v>
      </c>
      <c r="D289" s="10">
        <f>'[1]AT4A_enrolment vs availed_UPY'!N20</f>
        <v>33564</v>
      </c>
      <c r="E289" s="10">
        <f t="shared" si="18"/>
        <v>-21526</v>
      </c>
      <c r="F289" s="30">
        <f t="shared" si="19"/>
        <v>-0.39074242149210381</v>
      </c>
      <c r="G289" s="30">
        <f t="shared" si="20"/>
        <v>0.60925757850789619</v>
      </c>
    </row>
    <row r="290" spans="1:7" ht="15.75" customHeight="1">
      <c r="A290" s="28">
        <f t="shared" si="17"/>
        <v>12</v>
      </c>
      <c r="B290" s="36" t="str">
        <f t="shared" si="17"/>
        <v>12-BANDA</v>
      </c>
      <c r="C290" s="10">
        <f>'[1]AT4A_enrolment vs availed_UPY'!H21</f>
        <v>75946</v>
      </c>
      <c r="D290" s="10">
        <f>'[1]AT4A_enrolment vs availed_UPY'!N21</f>
        <v>41908</v>
      </c>
      <c r="E290" s="10">
        <f t="shared" si="18"/>
        <v>-34038</v>
      </c>
      <c r="F290" s="30">
        <f t="shared" si="19"/>
        <v>-0.4481868696178864</v>
      </c>
      <c r="G290" s="30">
        <f t="shared" si="20"/>
        <v>0.55181313038211366</v>
      </c>
    </row>
    <row r="291" spans="1:7" ht="15.75" customHeight="1">
      <c r="A291" s="28">
        <f t="shared" si="17"/>
        <v>13</v>
      </c>
      <c r="B291" s="36" t="str">
        <f t="shared" si="17"/>
        <v>13-BARABANKI</v>
      </c>
      <c r="C291" s="10">
        <f>'[1]AT4A_enrolment vs availed_UPY'!H22</f>
        <v>105081</v>
      </c>
      <c r="D291" s="10">
        <f>'[1]AT4A_enrolment vs availed_UPY'!N22</f>
        <v>50641</v>
      </c>
      <c r="E291" s="10">
        <f t="shared" si="18"/>
        <v>-54440</v>
      </c>
      <c r="F291" s="30">
        <f t="shared" si="19"/>
        <v>-0.51807653143765287</v>
      </c>
      <c r="G291" s="30">
        <f t="shared" si="20"/>
        <v>0.48192346856234713</v>
      </c>
    </row>
    <row r="292" spans="1:7" ht="15.75" customHeight="1">
      <c r="A292" s="28">
        <f t="shared" si="17"/>
        <v>14</v>
      </c>
      <c r="B292" s="36" t="str">
        <f t="shared" si="17"/>
        <v>14-BAREILY</v>
      </c>
      <c r="C292" s="10">
        <f>'[1]AT4A_enrolment vs availed_UPY'!H23</f>
        <v>105723</v>
      </c>
      <c r="D292" s="10">
        <f>'[1]AT4A_enrolment vs availed_UPY'!N23</f>
        <v>52753</v>
      </c>
      <c r="E292" s="10">
        <f t="shared" si="18"/>
        <v>-52970</v>
      </c>
      <c r="F292" s="30">
        <f t="shared" si="19"/>
        <v>-0.50102626675368656</v>
      </c>
      <c r="G292" s="30">
        <f t="shared" si="20"/>
        <v>0.4989737332463135</v>
      </c>
    </row>
    <row r="293" spans="1:7" ht="15.75" customHeight="1">
      <c r="A293" s="28">
        <f t="shared" si="17"/>
        <v>15</v>
      </c>
      <c r="B293" s="36" t="str">
        <f t="shared" si="17"/>
        <v>15-BASTI</v>
      </c>
      <c r="C293" s="10">
        <f>'[1]AT4A_enrolment vs availed_UPY'!H24</f>
        <v>76877</v>
      </c>
      <c r="D293" s="10">
        <f>'[1]AT4A_enrolment vs availed_UPY'!N24</f>
        <v>42680</v>
      </c>
      <c r="E293" s="10">
        <f t="shared" si="18"/>
        <v>-34197</v>
      </c>
      <c r="F293" s="30">
        <f t="shared" si="19"/>
        <v>-0.44482745164353449</v>
      </c>
      <c r="G293" s="30">
        <f t="shared" si="20"/>
        <v>0.55517254835646557</v>
      </c>
    </row>
    <row r="294" spans="1:7" ht="15.75" customHeight="1">
      <c r="A294" s="28">
        <f t="shared" si="17"/>
        <v>16</v>
      </c>
      <c r="B294" s="36" t="str">
        <f t="shared" si="17"/>
        <v>16-BHADOHI</v>
      </c>
      <c r="C294" s="10">
        <f>'[1]AT4A_enrolment vs availed_UPY'!H25</f>
        <v>46343</v>
      </c>
      <c r="D294" s="10">
        <f>'[1]AT4A_enrolment vs availed_UPY'!N25</f>
        <v>24236</v>
      </c>
      <c r="E294" s="10">
        <f t="shared" si="18"/>
        <v>-22107</v>
      </c>
      <c r="F294" s="30">
        <f t="shared" si="19"/>
        <v>-0.47702997216408088</v>
      </c>
      <c r="G294" s="30">
        <f t="shared" si="20"/>
        <v>0.52297002783591917</v>
      </c>
    </row>
    <row r="295" spans="1:7" ht="15.75" customHeight="1">
      <c r="A295" s="28">
        <f t="shared" ref="A295:B310" si="21">A55</f>
        <v>17</v>
      </c>
      <c r="B295" s="36" t="str">
        <f t="shared" si="21"/>
        <v>17-BIJNOUR</v>
      </c>
      <c r="C295" s="10">
        <f>'[1]AT4A_enrolment vs availed_UPY'!H26</f>
        <v>90470</v>
      </c>
      <c r="D295" s="10">
        <f>'[1]AT4A_enrolment vs availed_UPY'!N26</f>
        <v>61948</v>
      </c>
      <c r="E295" s="10">
        <f t="shared" si="18"/>
        <v>-28522</v>
      </c>
      <c r="F295" s="30">
        <f t="shared" si="19"/>
        <v>-0.31526472863932797</v>
      </c>
      <c r="G295" s="30">
        <f t="shared" si="20"/>
        <v>0.68473527136067203</v>
      </c>
    </row>
    <row r="296" spans="1:7" ht="15.75" customHeight="1">
      <c r="A296" s="28">
        <f t="shared" si="21"/>
        <v>18</v>
      </c>
      <c r="B296" s="36" t="str">
        <f t="shared" si="21"/>
        <v>18-BULANDSHAHAR</v>
      </c>
      <c r="C296" s="10">
        <f>'[1]AT4A_enrolment vs availed_UPY'!H27</f>
        <v>96797</v>
      </c>
      <c r="D296" s="10">
        <f>'[1]AT4A_enrolment vs availed_UPY'!N27</f>
        <v>32293</v>
      </c>
      <c r="E296" s="10">
        <f t="shared" si="18"/>
        <v>-64504</v>
      </c>
      <c r="F296" s="30">
        <f t="shared" si="19"/>
        <v>-0.66638428876928002</v>
      </c>
      <c r="G296" s="30">
        <f t="shared" si="20"/>
        <v>0.33361571123071998</v>
      </c>
    </row>
    <row r="297" spans="1:7" ht="15.75" customHeight="1">
      <c r="A297" s="28">
        <f t="shared" si="21"/>
        <v>19</v>
      </c>
      <c r="B297" s="36" t="str">
        <f t="shared" si="21"/>
        <v>19-CHANDAULI</v>
      </c>
      <c r="C297" s="10">
        <f>'[1]AT4A_enrolment vs availed_UPY'!H28</f>
        <v>77352</v>
      </c>
      <c r="D297" s="10">
        <f>'[1]AT4A_enrolment vs availed_UPY'!N28</f>
        <v>44251</v>
      </c>
      <c r="E297" s="10">
        <f t="shared" si="18"/>
        <v>-33101</v>
      </c>
      <c r="F297" s="30">
        <f t="shared" si="19"/>
        <v>-0.42792687971868859</v>
      </c>
      <c r="G297" s="30">
        <f t="shared" si="20"/>
        <v>0.57207312028131141</v>
      </c>
    </row>
    <row r="298" spans="1:7" ht="15.75" customHeight="1">
      <c r="A298" s="28">
        <f t="shared" si="21"/>
        <v>20</v>
      </c>
      <c r="B298" s="36" t="str">
        <f t="shared" si="21"/>
        <v>20-CHITRAKOOT</v>
      </c>
      <c r="C298" s="10">
        <f>'[1]AT4A_enrolment vs availed_UPY'!H29</f>
        <v>46746</v>
      </c>
      <c r="D298" s="10">
        <f>'[1]AT4A_enrolment vs availed_UPY'!N29</f>
        <v>26891</v>
      </c>
      <c r="E298" s="10">
        <f t="shared" si="18"/>
        <v>-19855</v>
      </c>
      <c r="F298" s="30">
        <f t="shared" si="19"/>
        <v>-0.42474222393359862</v>
      </c>
      <c r="G298" s="30">
        <f t="shared" si="20"/>
        <v>0.57525777606640138</v>
      </c>
    </row>
    <row r="299" spans="1:7" ht="15.75" customHeight="1">
      <c r="A299" s="28">
        <f t="shared" si="21"/>
        <v>21</v>
      </c>
      <c r="B299" s="36" t="str">
        <f t="shared" si="21"/>
        <v>21-AMETHI</v>
      </c>
      <c r="C299" s="10">
        <f>'[1]AT4A_enrolment vs availed_UPY'!H30</f>
        <v>51267</v>
      </c>
      <c r="D299" s="10">
        <f>'[1]AT4A_enrolment vs availed_UPY'!N30</f>
        <v>26007</v>
      </c>
      <c r="E299" s="10">
        <f t="shared" si="18"/>
        <v>-25260</v>
      </c>
      <c r="F299" s="30">
        <f t="shared" si="19"/>
        <v>-0.49271461173854525</v>
      </c>
      <c r="G299" s="30">
        <f t="shared" si="20"/>
        <v>0.50728538826145475</v>
      </c>
    </row>
    <row r="300" spans="1:7" ht="15.75" customHeight="1">
      <c r="A300" s="28">
        <f t="shared" si="21"/>
        <v>22</v>
      </c>
      <c r="B300" s="36" t="str">
        <f t="shared" si="21"/>
        <v>22-DEORIA</v>
      </c>
      <c r="C300" s="10">
        <f>'[1]AT4A_enrolment vs availed_UPY'!H31</f>
        <v>98084</v>
      </c>
      <c r="D300" s="10">
        <f>'[1]AT4A_enrolment vs availed_UPY'!N31</f>
        <v>51225</v>
      </c>
      <c r="E300" s="10">
        <f t="shared" si="18"/>
        <v>-46859</v>
      </c>
      <c r="F300" s="30">
        <f t="shared" si="19"/>
        <v>-0.47774356673871377</v>
      </c>
      <c r="G300" s="30">
        <f t="shared" si="20"/>
        <v>0.52225643326128623</v>
      </c>
    </row>
    <row r="301" spans="1:7" ht="15.75" customHeight="1">
      <c r="A301" s="28">
        <f t="shared" si="21"/>
        <v>23</v>
      </c>
      <c r="B301" s="36" t="str">
        <f t="shared" si="21"/>
        <v>23-ETAH</v>
      </c>
      <c r="C301" s="10">
        <f>'[1]AT4A_enrolment vs availed_UPY'!H32</f>
        <v>51010</v>
      </c>
      <c r="D301" s="10">
        <f>'[1]AT4A_enrolment vs availed_UPY'!N32</f>
        <v>27291</v>
      </c>
      <c r="E301" s="10">
        <f t="shared" si="18"/>
        <v>-23719</v>
      </c>
      <c r="F301" s="30">
        <f t="shared" si="19"/>
        <v>-0.46498725740050972</v>
      </c>
      <c r="G301" s="30">
        <f t="shared" si="20"/>
        <v>0.53501274259949028</v>
      </c>
    </row>
    <row r="302" spans="1:7" ht="15.75" customHeight="1">
      <c r="A302" s="28">
        <f t="shared" si="21"/>
        <v>24</v>
      </c>
      <c r="B302" s="36" t="str">
        <f t="shared" si="21"/>
        <v>24-FAIZABAD</v>
      </c>
      <c r="C302" s="10">
        <f>'[1]AT4A_enrolment vs availed_UPY'!H33</f>
        <v>76890</v>
      </c>
      <c r="D302" s="10">
        <f>'[1]AT4A_enrolment vs availed_UPY'!N33</f>
        <v>42488</v>
      </c>
      <c r="E302" s="10">
        <f t="shared" si="18"/>
        <v>-34402</v>
      </c>
      <c r="F302" s="30">
        <f t="shared" si="19"/>
        <v>-0.44741838990766031</v>
      </c>
      <c r="G302" s="30">
        <f t="shared" si="20"/>
        <v>0.55258161009233975</v>
      </c>
    </row>
    <row r="303" spans="1:7" ht="15.75" customHeight="1">
      <c r="A303" s="28">
        <f t="shared" si="21"/>
        <v>25</v>
      </c>
      <c r="B303" s="36" t="str">
        <f t="shared" si="21"/>
        <v>25-FARRUKHABAD</v>
      </c>
      <c r="C303" s="10">
        <f>'[1]AT4A_enrolment vs availed_UPY'!H34</f>
        <v>58644</v>
      </c>
      <c r="D303" s="10">
        <f>'[1]AT4A_enrolment vs availed_UPY'!N34</f>
        <v>30173</v>
      </c>
      <c r="E303" s="10">
        <f t="shared" si="18"/>
        <v>-28471</v>
      </c>
      <c r="F303" s="30">
        <f t="shared" si="19"/>
        <v>-0.48548871154764339</v>
      </c>
      <c r="G303" s="30">
        <f t="shared" si="20"/>
        <v>0.51451128845235661</v>
      </c>
    </row>
    <row r="304" spans="1:7" ht="15.75" customHeight="1">
      <c r="A304" s="28">
        <f t="shared" si="21"/>
        <v>26</v>
      </c>
      <c r="B304" s="36" t="str">
        <f t="shared" si="21"/>
        <v>26-FATEHPUR</v>
      </c>
      <c r="C304" s="10">
        <f>'[1]AT4A_enrolment vs availed_UPY'!H35</f>
        <v>76093</v>
      </c>
      <c r="D304" s="10">
        <f>'[1]AT4A_enrolment vs availed_UPY'!N35</f>
        <v>44894</v>
      </c>
      <c r="E304" s="10">
        <f t="shared" si="18"/>
        <v>-31199</v>
      </c>
      <c r="F304" s="30">
        <f t="shared" si="19"/>
        <v>-0.41001143337757745</v>
      </c>
      <c r="G304" s="30">
        <f t="shared" si="20"/>
        <v>0.58998856662242261</v>
      </c>
    </row>
    <row r="305" spans="1:7" ht="15.75" customHeight="1">
      <c r="A305" s="28">
        <f t="shared" si="21"/>
        <v>27</v>
      </c>
      <c r="B305" s="36" t="str">
        <f t="shared" si="21"/>
        <v>27-FIROZABAD</v>
      </c>
      <c r="C305" s="10">
        <f>'[1]AT4A_enrolment vs availed_UPY'!H36</f>
        <v>61635</v>
      </c>
      <c r="D305" s="10">
        <f>'[1]AT4A_enrolment vs availed_UPY'!N36</f>
        <v>25524</v>
      </c>
      <c r="E305" s="10">
        <f t="shared" si="18"/>
        <v>-36111</v>
      </c>
      <c r="F305" s="30">
        <f t="shared" si="19"/>
        <v>-0.58588464346556335</v>
      </c>
      <c r="G305" s="30">
        <f t="shared" si="20"/>
        <v>0.4141153565344366</v>
      </c>
    </row>
    <row r="306" spans="1:7" ht="15.75" customHeight="1">
      <c r="A306" s="28">
        <f t="shared" si="21"/>
        <v>28</v>
      </c>
      <c r="B306" s="36" t="str">
        <f t="shared" si="21"/>
        <v>28-G.B. NAGAR</v>
      </c>
      <c r="C306" s="10">
        <f>'[1]AT4A_enrolment vs availed_UPY'!H37</f>
        <v>30484</v>
      </c>
      <c r="D306" s="10">
        <f>'[1]AT4A_enrolment vs availed_UPY'!N37</f>
        <v>16775</v>
      </c>
      <c r="E306" s="10">
        <f t="shared" si="18"/>
        <v>-13709</v>
      </c>
      <c r="F306" s="30">
        <f t="shared" si="19"/>
        <v>-0.44971132397323188</v>
      </c>
      <c r="G306" s="30">
        <f t="shared" si="20"/>
        <v>0.55028867602676812</v>
      </c>
    </row>
    <row r="307" spans="1:7" ht="15.75" customHeight="1">
      <c r="A307" s="28">
        <f t="shared" si="21"/>
        <v>29</v>
      </c>
      <c r="B307" s="36" t="str">
        <f t="shared" si="21"/>
        <v>29-GHAZIPUR</v>
      </c>
      <c r="C307" s="10">
        <f>'[1]AT4A_enrolment vs availed_UPY'!H38</f>
        <v>102258</v>
      </c>
      <c r="D307" s="10">
        <f>'[1]AT4A_enrolment vs availed_UPY'!N38</f>
        <v>49291</v>
      </c>
      <c r="E307" s="10">
        <f t="shared" si="18"/>
        <v>-52967</v>
      </c>
      <c r="F307" s="30">
        <f t="shared" si="19"/>
        <v>-0.51797414383226736</v>
      </c>
      <c r="G307" s="30">
        <f t="shared" si="20"/>
        <v>0.48202585616773258</v>
      </c>
    </row>
    <row r="308" spans="1:7" ht="15.75" customHeight="1">
      <c r="A308" s="28">
        <f t="shared" si="21"/>
        <v>30</v>
      </c>
      <c r="B308" s="36" t="str">
        <f t="shared" si="21"/>
        <v>30-GHAZIYABAD</v>
      </c>
      <c r="C308" s="10">
        <f>'[1]AT4A_enrolment vs availed_UPY'!H39</f>
        <v>38581</v>
      </c>
      <c r="D308" s="10">
        <f>'[1]AT4A_enrolment vs availed_UPY'!N39</f>
        <v>16478</v>
      </c>
      <c r="E308" s="10">
        <f t="shared" si="18"/>
        <v>-22103</v>
      </c>
      <c r="F308" s="30">
        <f t="shared" si="19"/>
        <v>-0.57289857701977653</v>
      </c>
      <c r="G308" s="30">
        <f t="shared" si="20"/>
        <v>0.42710142298022341</v>
      </c>
    </row>
    <row r="309" spans="1:7" ht="15.75" customHeight="1">
      <c r="A309" s="28">
        <f t="shared" si="21"/>
        <v>31</v>
      </c>
      <c r="B309" s="36" t="str">
        <f t="shared" si="21"/>
        <v>31-GONDA</v>
      </c>
      <c r="C309" s="10">
        <f>'[1]AT4A_enrolment vs availed_UPY'!H40</f>
        <v>93651</v>
      </c>
      <c r="D309" s="10">
        <f>'[1]AT4A_enrolment vs availed_UPY'!N40</f>
        <v>50932</v>
      </c>
      <c r="E309" s="10">
        <f t="shared" si="18"/>
        <v>-42719</v>
      </c>
      <c r="F309" s="30">
        <f t="shared" si="19"/>
        <v>-0.45615102881976699</v>
      </c>
      <c r="G309" s="30">
        <f t="shared" si="20"/>
        <v>0.54384897118023301</v>
      </c>
    </row>
    <row r="310" spans="1:7" ht="15.75" customHeight="1">
      <c r="A310" s="28">
        <f t="shared" si="21"/>
        <v>32</v>
      </c>
      <c r="B310" s="36" t="str">
        <f t="shared" si="21"/>
        <v>32-GORAKHPUR</v>
      </c>
      <c r="C310" s="10">
        <f>'[1]AT4A_enrolment vs availed_UPY'!H41</f>
        <v>115664</v>
      </c>
      <c r="D310" s="10">
        <f>'[1]AT4A_enrolment vs availed_UPY'!N41</f>
        <v>58831</v>
      </c>
      <c r="E310" s="10">
        <f t="shared" si="18"/>
        <v>-56833</v>
      </c>
      <c r="F310" s="30">
        <f t="shared" si="19"/>
        <v>-0.49136291326601189</v>
      </c>
      <c r="G310" s="30">
        <f t="shared" si="20"/>
        <v>0.50863708673398811</v>
      </c>
    </row>
    <row r="311" spans="1:7" ht="15.75" customHeight="1">
      <c r="A311" s="28">
        <f t="shared" ref="A311:B326" si="22">A71</f>
        <v>33</v>
      </c>
      <c r="B311" s="36" t="str">
        <f t="shared" si="22"/>
        <v>33-HAMEERPUR</v>
      </c>
      <c r="C311" s="10">
        <f>'[1]AT4A_enrolment vs availed_UPY'!H42</f>
        <v>39432</v>
      </c>
      <c r="D311" s="10">
        <f>'[1]AT4A_enrolment vs availed_UPY'!N42</f>
        <v>23828</v>
      </c>
      <c r="E311" s="10">
        <f t="shared" si="18"/>
        <v>-15604</v>
      </c>
      <c r="F311" s="30">
        <f t="shared" si="19"/>
        <v>-0.39571921282207345</v>
      </c>
      <c r="G311" s="30">
        <f t="shared" si="20"/>
        <v>0.60428078717792655</v>
      </c>
    </row>
    <row r="312" spans="1:7" ht="15.75" customHeight="1">
      <c r="A312" s="28">
        <f t="shared" si="22"/>
        <v>34</v>
      </c>
      <c r="B312" s="36" t="str">
        <f t="shared" si="22"/>
        <v>34-HARDOI</v>
      </c>
      <c r="C312" s="10">
        <f>'[1]AT4A_enrolment vs availed_UPY'!H43</f>
        <v>141433</v>
      </c>
      <c r="D312" s="10">
        <f>'[1]AT4A_enrolment vs availed_UPY'!N43</f>
        <v>77488</v>
      </c>
      <c r="E312" s="10">
        <f t="shared" si="18"/>
        <v>-63945</v>
      </c>
      <c r="F312" s="30">
        <f t="shared" si="19"/>
        <v>-0.45212220627434896</v>
      </c>
      <c r="G312" s="30">
        <f t="shared" si="20"/>
        <v>0.54787779372565104</v>
      </c>
    </row>
    <row r="313" spans="1:7" ht="15.75" customHeight="1">
      <c r="A313" s="28">
        <f t="shared" si="22"/>
        <v>35</v>
      </c>
      <c r="B313" s="36" t="str">
        <f t="shared" si="22"/>
        <v>35-HATHRAS</v>
      </c>
      <c r="C313" s="10">
        <f>'[1]AT4A_enrolment vs availed_UPY'!H44</f>
        <v>46159</v>
      </c>
      <c r="D313" s="10">
        <f>'[1]AT4A_enrolment vs availed_UPY'!N44</f>
        <v>21595</v>
      </c>
      <c r="E313" s="10">
        <f t="shared" si="18"/>
        <v>-24564</v>
      </c>
      <c r="F313" s="30">
        <f t="shared" si="19"/>
        <v>-0.53216057540241335</v>
      </c>
      <c r="G313" s="30">
        <f t="shared" si="20"/>
        <v>0.4678394245975866</v>
      </c>
    </row>
    <row r="314" spans="1:7" ht="15.75" customHeight="1">
      <c r="A314" s="28">
        <f t="shared" si="22"/>
        <v>36</v>
      </c>
      <c r="B314" s="36" t="str">
        <f t="shared" si="22"/>
        <v>36-ITAWAH</v>
      </c>
      <c r="C314" s="10">
        <f>'[1]AT4A_enrolment vs availed_UPY'!H45</f>
        <v>43530</v>
      </c>
      <c r="D314" s="10">
        <f>'[1]AT4A_enrolment vs availed_UPY'!N45</f>
        <v>26576</v>
      </c>
      <c r="E314" s="10">
        <f t="shared" si="18"/>
        <v>-16954</v>
      </c>
      <c r="F314" s="30">
        <f t="shared" si="19"/>
        <v>-0.38947852056053295</v>
      </c>
      <c r="G314" s="30">
        <f t="shared" si="20"/>
        <v>0.610521479439467</v>
      </c>
    </row>
    <row r="315" spans="1:7" ht="15.75" customHeight="1">
      <c r="A315" s="28">
        <f t="shared" si="22"/>
        <v>37</v>
      </c>
      <c r="B315" s="36" t="str">
        <f t="shared" si="22"/>
        <v>37-J.P. NAGAR</v>
      </c>
      <c r="C315" s="10">
        <f>'[1]AT4A_enrolment vs availed_UPY'!H46</f>
        <v>40949</v>
      </c>
      <c r="D315" s="10">
        <f>'[1]AT4A_enrolment vs availed_UPY'!N46</f>
        <v>24126</v>
      </c>
      <c r="E315" s="10">
        <f t="shared" si="18"/>
        <v>-16823</v>
      </c>
      <c r="F315" s="30">
        <f t="shared" si="19"/>
        <v>-0.4108281032503846</v>
      </c>
      <c r="G315" s="30">
        <f t="shared" si="20"/>
        <v>0.58917189674961534</v>
      </c>
    </row>
    <row r="316" spans="1:7" ht="15.75" customHeight="1">
      <c r="A316" s="28">
        <f t="shared" si="22"/>
        <v>38</v>
      </c>
      <c r="B316" s="36" t="str">
        <f t="shared" si="22"/>
        <v>38-JALAUN</v>
      </c>
      <c r="C316" s="10">
        <f>'[1]AT4A_enrolment vs availed_UPY'!H47</f>
        <v>47412</v>
      </c>
      <c r="D316" s="10">
        <f>'[1]AT4A_enrolment vs availed_UPY'!N47</f>
        <v>27201</v>
      </c>
      <c r="E316" s="10">
        <f t="shared" si="18"/>
        <v>-20211</v>
      </c>
      <c r="F316" s="30">
        <f t="shared" si="19"/>
        <v>-0.4262844849405214</v>
      </c>
      <c r="G316" s="30">
        <f t="shared" si="20"/>
        <v>0.5737155150594786</v>
      </c>
    </row>
    <row r="317" spans="1:7" ht="15.75" customHeight="1">
      <c r="A317" s="28">
        <f t="shared" si="22"/>
        <v>39</v>
      </c>
      <c r="B317" s="36" t="str">
        <f t="shared" si="22"/>
        <v>39-JAUNPUR</v>
      </c>
      <c r="C317" s="10">
        <f>'[1]AT4A_enrolment vs availed_UPY'!H48</f>
        <v>150591</v>
      </c>
      <c r="D317" s="10">
        <f>'[1]AT4A_enrolment vs availed_UPY'!N48</f>
        <v>74294</v>
      </c>
      <c r="E317" s="10">
        <f t="shared" si="18"/>
        <v>-76297</v>
      </c>
      <c r="F317" s="30">
        <f t="shared" si="19"/>
        <v>-0.50665046383914047</v>
      </c>
      <c r="G317" s="30">
        <f t="shared" si="20"/>
        <v>0.49334953616085953</v>
      </c>
    </row>
    <row r="318" spans="1:7" ht="15.75" customHeight="1">
      <c r="A318" s="28">
        <f t="shared" si="22"/>
        <v>40</v>
      </c>
      <c r="B318" s="36" t="str">
        <f t="shared" si="22"/>
        <v>40-JHANSI</v>
      </c>
      <c r="C318" s="10">
        <f>'[1]AT4A_enrolment vs availed_UPY'!H49</f>
        <v>53857</v>
      </c>
      <c r="D318" s="10">
        <f>'[1]AT4A_enrolment vs availed_UPY'!N49</f>
        <v>31732</v>
      </c>
      <c r="E318" s="10">
        <f t="shared" si="18"/>
        <v>-22125</v>
      </c>
      <c r="F318" s="30">
        <f t="shared" si="19"/>
        <v>-0.410810108249624</v>
      </c>
      <c r="G318" s="30">
        <f t="shared" si="20"/>
        <v>0.58918989175037595</v>
      </c>
    </row>
    <row r="319" spans="1:7" ht="15.75" customHeight="1">
      <c r="A319" s="28">
        <f t="shared" si="22"/>
        <v>41</v>
      </c>
      <c r="B319" s="36" t="str">
        <f t="shared" si="22"/>
        <v>41-KANNAUJ</v>
      </c>
      <c r="C319" s="10">
        <f>'[1]AT4A_enrolment vs availed_UPY'!H50</f>
        <v>53822</v>
      </c>
      <c r="D319" s="10">
        <f>'[1]AT4A_enrolment vs availed_UPY'!N50</f>
        <v>36349</v>
      </c>
      <c r="E319" s="10">
        <f t="shared" si="18"/>
        <v>-17473</v>
      </c>
      <c r="F319" s="30">
        <f t="shared" si="19"/>
        <v>-0.32464419754003937</v>
      </c>
      <c r="G319" s="30">
        <f t="shared" si="20"/>
        <v>0.67535580245996063</v>
      </c>
    </row>
    <row r="320" spans="1:7" ht="15.75" customHeight="1">
      <c r="A320" s="28">
        <f t="shared" si="22"/>
        <v>42</v>
      </c>
      <c r="B320" s="36" t="str">
        <f t="shared" si="22"/>
        <v>42-KANPUR DEHAT</v>
      </c>
      <c r="C320" s="10">
        <f>'[1]AT4A_enrolment vs availed_UPY'!H51</f>
        <v>52592</v>
      </c>
      <c r="D320" s="10">
        <f>'[1]AT4A_enrolment vs availed_UPY'!N51</f>
        <v>41082</v>
      </c>
      <c r="E320" s="10">
        <f t="shared" si="18"/>
        <v>-11510</v>
      </c>
      <c r="F320" s="30">
        <f t="shared" si="19"/>
        <v>-0.21885457864313965</v>
      </c>
      <c r="G320" s="30">
        <f t="shared" si="20"/>
        <v>0.78114542135686038</v>
      </c>
    </row>
    <row r="321" spans="1:7" ht="15.75" customHeight="1">
      <c r="A321" s="28">
        <f t="shared" si="22"/>
        <v>43</v>
      </c>
      <c r="B321" s="36" t="str">
        <f t="shared" si="22"/>
        <v>43-KANPUR NAGAR</v>
      </c>
      <c r="C321" s="10">
        <f>'[1]AT4A_enrolment vs availed_UPY'!H52</f>
        <v>72008</v>
      </c>
      <c r="D321" s="10">
        <f>'[1]AT4A_enrolment vs availed_UPY'!N52</f>
        <v>34068</v>
      </c>
      <c r="E321" s="10">
        <f t="shared" si="18"/>
        <v>-37940</v>
      </c>
      <c r="F321" s="30">
        <f t="shared" si="19"/>
        <v>-0.52688590156649262</v>
      </c>
      <c r="G321" s="30">
        <f t="shared" si="20"/>
        <v>0.47311409843350738</v>
      </c>
    </row>
    <row r="322" spans="1:7" ht="15.75" customHeight="1">
      <c r="A322" s="28">
        <f t="shared" si="22"/>
        <v>44</v>
      </c>
      <c r="B322" s="36" t="str">
        <f t="shared" si="22"/>
        <v>44-KAAS GANJ</v>
      </c>
      <c r="C322" s="10">
        <f>'[1]AT4A_enrolment vs availed_UPY'!H53</f>
        <v>40607</v>
      </c>
      <c r="D322" s="10">
        <f>'[1]AT4A_enrolment vs availed_UPY'!N53</f>
        <v>20371</v>
      </c>
      <c r="E322" s="10">
        <f t="shared" si="18"/>
        <v>-20236</v>
      </c>
      <c r="F322" s="30">
        <f t="shared" si="19"/>
        <v>-0.49833772502277934</v>
      </c>
      <c r="G322" s="30">
        <f t="shared" si="20"/>
        <v>0.50166227497722071</v>
      </c>
    </row>
    <row r="323" spans="1:7" ht="15.75" customHeight="1">
      <c r="A323" s="28">
        <f t="shared" si="22"/>
        <v>45</v>
      </c>
      <c r="B323" s="36" t="str">
        <f t="shared" si="22"/>
        <v>45-KAUSHAMBI</v>
      </c>
      <c r="C323" s="10">
        <f>'[1]AT4A_enrolment vs availed_UPY'!H54</f>
        <v>49156</v>
      </c>
      <c r="D323" s="10">
        <f>'[1]AT4A_enrolment vs availed_UPY'!N54</f>
        <v>24467</v>
      </c>
      <c r="E323" s="10">
        <f t="shared" si="18"/>
        <v>-24689</v>
      </c>
      <c r="F323" s="30">
        <f t="shared" si="19"/>
        <v>-0.50225811701521683</v>
      </c>
      <c r="G323" s="30">
        <f t="shared" si="20"/>
        <v>0.49774188298478311</v>
      </c>
    </row>
    <row r="324" spans="1:7" ht="15.75" customHeight="1">
      <c r="A324" s="28">
        <f t="shared" si="22"/>
        <v>46</v>
      </c>
      <c r="B324" s="36" t="str">
        <f t="shared" si="22"/>
        <v>46-KUSHINAGAR</v>
      </c>
      <c r="C324" s="10">
        <f>'[1]AT4A_enrolment vs availed_UPY'!H55</f>
        <v>88042</v>
      </c>
      <c r="D324" s="10">
        <f>'[1]AT4A_enrolment vs availed_UPY'!N55</f>
        <v>44463</v>
      </c>
      <c r="E324" s="10">
        <f t="shared" si="18"/>
        <v>-43579</v>
      </c>
      <c r="F324" s="30">
        <f t="shared" si="19"/>
        <v>-0.494979668794439</v>
      </c>
      <c r="G324" s="30">
        <f t="shared" si="20"/>
        <v>0.505020331205561</v>
      </c>
    </row>
    <row r="325" spans="1:7" ht="15.75" customHeight="1">
      <c r="A325" s="28">
        <f t="shared" si="22"/>
        <v>47</v>
      </c>
      <c r="B325" s="36" t="str">
        <f t="shared" si="22"/>
        <v>47-LAKHIMPUR KHERI</v>
      </c>
      <c r="C325" s="10">
        <f>'[1]AT4A_enrolment vs availed_UPY'!H56</f>
        <v>158996</v>
      </c>
      <c r="D325" s="10">
        <f>'[1]AT4A_enrolment vs availed_UPY'!N56</f>
        <v>87130</v>
      </c>
      <c r="E325" s="10">
        <f t="shared" si="18"/>
        <v>-71866</v>
      </c>
      <c r="F325" s="30">
        <f t="shared" si="19"/>
        <v>-0.45199879242245089</v>
      </c>
      <c r="G325" s="30">
        <f t="shared" si="20"/>
        <v>0.54800120757754911</v>
      </c>
    </row>
    <row r="326" spans="1:7" ht="15.75" customHeight="1">
      <c r="A326" s="28">
        <f t="shared" si="22"/>
        <v>48</v>
      </c>
      <c r="B326" s="36" t="str">
        <f t="shared" si="22"/>
        <v>48-LALITPUR</v>
      </c>
      <c r="C326" s="10">
        <f>'[1]AT4A_enrolment vs availed_UPY'!H57</f>
        <v>61517</v>
      </c>
      <c r="D326" s="10">
        <f>'[1]AT4A_enrolment vs availed_UPY'!N57</f>
        <v>35225</v>
      </c>
      <c r="E326" s="10">
        <f t="shared" si="18"/>
        <v>-26292</v>
      </c>
      <c r="F326" s="30">
        <f t="shared" si="19"/>
        <v>-0.42739405367621958</v>
      </c>
      <c r="G326" s="30">
        <f t="shared" si="20"/>
        <v>0.57260594632378037</v>
      </c>
    </row>
    <row r="327" spans="1:7" ht="15.75" customHeight="1">
      <c r="A327" s="28">
        <f t="shared" ref="A327:B342" si="23">A87</f>
        <v>49</v>
      </c>
      <c r="B327" s="36" t="str">
        <f t="shared" si="23"/>
        <v>49-LUCKNOW</v>
      </c>
      <c r="C327" s="10">
        <f>'[1]AT4A_enrolment vs availed_UPY'!H58</f>
        <v>65319</v>
      </c>
      <c r="D327" s="10">
        <f>'[1]AT4A_enrolment vs availed_UPY'!N58</f>
        <v>40327</v>
      </c>
      <c r="E327" s="10">
        <f t="shared" si="18"/>
        <v>-24992</v>
      </c>
      <c r="F327" s="30">
        <f t="shared" si="19"/>
        <v>-0.38261455319279231</v>
      </c>
      <c r="G327" s="30">
        <f t="shared" si="20"/>
        <v>0.61738544680720775</v>
      </c>
    </row>
    <row r="328" spans="1:7" ht="15.75" customHeight="1">
      <c r="A328" s="28">
        <f t="shared" si="23"/>
        <v>50</v>
      </c>
      <c r="B328" s="36" t="str">
        <f t="shared" si="23"/>
        <v>50-MAHOBA</v>
      </c>
      <c r="C328" s="10">
        <f>'[1]AT4A_enrolment vs availed_UPY'!H59</f>
        <v>33737</v>
      </c>
      <c r="D328" s="10">
        <f>'[1]AT4A_enrolment vs availed_UPY'!N59</f>
        <v>22215</v>
      </c>
      <c r="E328" s="10">
        <f t="shared" si="18"/>
        <v>-11522</v>
      </c>
      <c r="F328" s="30">
        <f t="shared" si="19"/>
        <v>-0.3415241426327178</v>
      </c>
      <c r="G328" s="30">
        <f t="shared" si="20"/>
        <v>0.6584758573672822</v>
      </c>
    </row>
    <row r="329" spans="1:7" ht="15.75" customHeight="1">
      <c r="A329" s="28">
        <f t="shared" si="23"/>
        <v>51</v>
      </c>
      <c r="B329" s="36" t="str">
        <f t="shared" si="23"/>
        <v>51-MAHRAJGANJ</v>
      </c>
      <c r="C329" s="10">
        <f>'[1]AT4A_enrolment vs availed_UPY'!H60</f>
        <v>80004</v>
      </c>
      <c r="D329" s="10">
        <f>'[1]AT4A_enrolment vs availed_UPY'!N60</f>
        <v>45235</v>
      </c>
      <c r="E329" s="10">
        <f t="shared" si="18"/>
        <v>-34769</v>
      </c>
      <c r="F329" s="30">
        <f t="shared" si="19"/>
        <v>-0.43459077046147693</v>
      </c>
      <c r="G329" s="30">
        <f t="shared" si="20"/>
        <v>0.56540922953852313</v>
      </c>
    </row>
    <row r="330" spans="1:7" ht="15.75" customHeight="1">
      <c r="A330" s="28">
        <f t="shared" si="23"/>
        <v>52</v>
      </c>
      <c r="B330" s="36" t="str">
        <f t="shared" si="23"/>
        <v>52-MAINPURI</v>
      </c>
      <c r="C330" s="10">
        <f>'[1]AT4A_enrolment vs availed_UPY'!H61</f>
        <v>37567</v>
      </c>
      <c r="D330" s="10">
        <f>'[1]AT4A_enrolment vs availed_UPY'!N61</f>
        <v>19344</v>
      </c>
      <c r="E330" s="10">
        <f t="shared" si="18"/>
        <v>-18223</v>
      </c>
      <c r="F330" s="30">
        <f t="shared" si="19"/>
        <v>-0.48507999041712141</v>
      </c>
      <c r="G330" s="30">
        <f t="shared" si="20"/>
        <v>0.51492000958287854</v>
      </c>
    </row>
    <row r="331" spans="1:7" ht="15.75" customHeight="1">
      <c r="A331" s="28">
        <f t="shared" si="23"/>
        <v>53</v>
      </c>
      <c r="B331" s="36" t="str">
        <f t="shared" si="23"/>
        <v>53-MATHURA</v>
      </c>
      <c r="C331" s="10">
        <f>'[1]AT4A_enrolment vs availed_UPY'!H62</f>
        <v>52375</v>
      </c>
      <c r="D331" s="10">
        <f>'[1]AT4A_enrolment vs availed_UPY'!N62</f>
        <v>28178</v>
      </c>
      <c r="E331" s="10">
        <f t="shared" si="18"/>
        <v>-24197</v>
      </c>
      <c r="F331" s="30">
        <f t="shared" si="19"/>
        <v>-0.46199522673031024</v>
      </c>
      <c r="G331" s="30">
        <f t="shared" si="20"/>
        <v>0.53800477326968976</v>
      </c>
    </row>
    <row r="332" spans="1:7" ht="15.75" customHeight="1">
      <c r="A332" s="28">
        <f t="shared" si="23"/>
        <v>54</v>
      </c>
      <c r="B332" s="36" t="str">
        <f t="shared" si="23"/>
        <v>54-MAU</v>
      </c>
      <c r="C332" s="10">
        <f>'[1]AT4A_enrolment vs availed_UPY'!H63</f>
        <v>75729</v>
      </c>
      <c r="D332" s="10">
        <f>'[1]AT4A_enrolment vs availed_UPY'!N63</f>
        <v>37361</v>
      </c>
      <c r="E332" s="10">
        <f t="shared" si="18"/>
        <v>-38368</v>
      </c>
      <c r="F332" s="30">
        <f t="shared" si="19"/>
        <v>-0.50664870789261707</v>
      </c>
      <c r="G332" s="30">
        <f t="shared" si="20"/>
        <v>0.49335129210738288</v>
      </c>
    </row>
    <row r="333" spans="1:7" ht="15.75" customHeight="1">
      <c r="A333" s="28">
        <f t="shared" si="23"/>
        <v>55</v>
      </c>
      <c r="B333" s="36" t="str">
        <f t="shared" si="23"/>
        <v>55-MEERUT</v>
      </c>
      <c r="C333" s="10">
        <f>'[1]AT4A_enrolment vs availed_UPY'!H64</f>
        <v>66640</v>
      </c>
      <c r="D333" s="10">
        <f>'[1]AT4A_enrolment vs availed_UPY'!N64</f>
        <v>33089</v>
      </c>
      <c r="E333" s="10">
        <f t="shared" si="18"/>
        <v>-33551</v>
      </c>
      <c r="F333" s="30">
        <f t="shared" si="19"/>
        <v>-0.50346638655462184</v>
      </c>
      <c r="G333" s="30">
        <f t="shared" si="20"/>
        <v>0.49653361344537816</v>
      </c>
    </row>
    <row r="334" spans="1:7" ht="15.75" customHeight="1">
      <c r="A334" s="28">
        <f t="shared" si="23"/>
        <v>56</v>
      </c>
      <c r="B334" s="36" t="str">
        <f t="shared" si="23"/>
        <v>56-MIRZAPUR</v>
      </c>
      <c r="C334" s="10">
        <f>'[1]AT4A_enrolment vs availed_UPY'!H65</f>
        <v>89485</v>
      </c>
      <c r="D334" s="10">
        <f>'[1]AT4A_enrolment vs availed_UPY'!N65</f>
        <v>47472</v>
      </c>
      <c r="E334" s="10">
        <f t="shared" si="18"/>
        <v>-42013</v>
      </c>
      <c r="F334" s="30">
        <f t="shared" si="19"/>
        <v>-0.46949768117561602</v>
      </c>
      <c r="G334" s="30">
        <f t="shared" si="20"/>
        <v>0.53050231882438392</v>
      </c>
    </row>
    <row r="335" spans="1:7" ht="15.75" customHeight="1">
      <c r="A335" s="28">
        <f t="shared" si="23"/>
        <v>57</v>
      </c>
      <c r="B335" s="36" t="str">
        <f t="shared" si="23"/>
        <v>57-MORADABAD</v>
      </c>
      <c r="C335" s="10">
        <f>'[1]AT4A_enrolment vs availed_UPY'!H66</f>
        <v>64260</v>
      </c>
      <c r="D335" s="10">
        <f>'[1]AT4A_enrolment vs availed_UPY'!N66</f>
        <v>32549</v>
      </c>
      <c r="E335" s="10">
        <f t="shared" si="18"/>
        <v>-31711</v>
      </c>
      <c r="F335" s="30">
        <f t="shared" si="19"/>
        <v>-0.49347961406784935</v>
      </c>
      <c r="G335" s="30">
        <f t="shared" si="20"/>
        <v>0.50652038593215065</v>
      </c>
    </row>
    <row r="336" spans="1:7" ht="15.75" customHeight="1">
      <c r="A336" s="28">
        <f t="shared" si="23"/>
        <v>58</v>
      </c>
      <c r="B336" s="36" t="str">
        <f t="shared" si="23"/>
        <v>58-MUZAFFARNAGAR</v>
      </c>
      <c r="C336" s="10">
        <f>'[1]AT4A_enrolment vs availed_UPY'!H67</f>
        <v>63494</v>
      </c>
      <c r="D336" s="10">
        <f>'[1]AT4A_enrolment vs availed_UPY'!N67</f>
        <v>22542</v>
      </c>
      <c r="E336" s="10">
        <f t="shared" si="18"/>
        <v>-40952</v>
      </c>
      <c r="F336" s="30">
        <f t="shared" si="19"/>
        <v>-0.6449743282829874</v>
      </c>
      <c r="G336" s="30">
        <f t="shared" si="20"/>
        <v>0.35502567171701266</v>
      </c>
    </row>
    <row r="337" spans="1:7" ht="15.75" customHeight="1">
      <c r="A337" s="28">
        <f t="shared" si="23"/>
        <v>59</v>
      </c>
      <c r="B337" s="36" t="str">
        <f t="shared" si="23"/>
        <v>59-PILIBHIT</v>
      </c>
      <c r="C337" s="10">
        <f>'[1]AT4A_enrolment vs availed_UPY'!H68</f>
        <v>61771</v>
      </c>
      <c r="D337" s="10">
        <f>'[1]AT4A_enrolment vs availed_UPY'!N68</f>
        <v>29017</v>
      </c>
      <c r="E337" s="10">
        <f t="shared" si="18"/>
        <v>-32754</v>
      </c>
      <c r="F337" s="30">
        <f t="shared" si="19"/>
        <v>-0.53024882226287418</v>
      </c>
      <c r="G337" s="30">
        <f t="shared" si="20"/>
        <v>0.46975117773712582</v>
      </c>
    </row>
    <row r="338" spans="1:7" ht="15.75" customHeight="1">
      <c r="A338" s="28">
        <f t="shared" si="23"/>
        <v>60</v>
      </c>
      <c r="B338" s="36" t="str">
        <f t="shared" si="23"/>
        <v>60-PRATAPGARH</v>
      </c>
      <c r="C338" s="10">
        <f>'[1]AT4A_enrolment vs availed_UPY'!H69</f>
        <v>95932</v>
      </c>
      <c r="D338" s="10">
        <f>'[1]AT4A_enrolment vs availed_UPY'!N69</f>
        <v>55930</v>
      </c>
      <c r="E338" s="10">
        <f t="shared" si="18"/>
        <v>-40002</v>
      </c>
      <c r="F338" s="30">
        <f t="shared" si="19"/>
        <v>-0.41698286286119335</v>
      </c>
      <c r="G338" s="30">
        <f t="shared" si="20"/>
        <v>0.58301713713880665</v>
      </c>
    </row>
    <row r="339" spans="1:7" ht="15.75" customHeight="1">
      <c r="A339" s="28">
        <f t="shared" si="23"/>
        <v>61</v>
      </c>
      <c r="B339" s="36" t="str">
        <f t="shared" si="23"/>
        <v>61-RAI BAREILY</v>
      </c>
      <c r="C339" s="10">
        <f>'[1]AT4A_enrolment vs availed_UPY'!H70</f>
        <v>84267</v>
      </c>
      <c r="D339" s="10">
        <f>'[1]AT4A_enrolment vs availed_UPY'!N70</f>
        <v>39053</v>
      </c>
      <c r="E339" s="10">
        <f t="shared" si="18"/>
        <v>-45214</v>
      </c>
      <c r="F339" s="30">
        <f t="shared" si="19"/>
        <v>-0.53655642184959706</v>
      </c>
      <c r="G339" s="30">
        <f t="shared" si="20"/>
        <v>0.46344357815040288</v>
      </c>
    </row>
    <row r="340" spans="1:7" ht="15.75" customHeight="1">
      <c r="A340" s="28">
        <f t="shared" si="23"/>
        <v>62</v>
      </c>
      <c r="B340" s="36" t="str">
        <f t="shared" si="23"/>
        <v>62-RAMPUR</v>
      </c>
      <c r="C340" s="10">
        <f>'[1]AT4A_enrolment vs availed_UPY'!H71</f>
        <v>56473</v>
      </c>
      <c r="D340" s="10">
        <f>'[1]AT4A_enrolment vs availed_UPY'!N71</f>
        <v>31884</v>
      </c>
      <c r="E340" s="10">
        <f t="shared" si="18"/>
        <v>-24589</v>
      </c>
      <c r="F340" s="30">
        <f t="shared" si="19"/>
        <v>-0.43541161262904399</v>
      </c>
      <c r="G340" s="30">
        <f t="shared" si="20"/>
        <v>0.56458838737095607</v>
      </c>
    </row>
    <row r="341" spans="1:7" ht="15.75" customHeight="1">
      <c r="A341" s="28">
        <f t="shared" si="23"/>
        <v>63</v>
      </c>
      <c r="B341" s="36" t="str">
        <f t="shared" si="23"/>
        <v>63-SAHARANPUR</v>
      </c>
      <c r="C341" s="10">
        <f>'[1]AT4A_enrolment vs availed_UPY'!H72</f>
        <v>78598</v>
      </c>
      <c r="D341" s="10">
        <f>'[1]AT4A_enrolment vs availed_UPY'!N72</f>
        <v>39991</v>
      </c>
      <c r="E341" s="10">
        <f t="shared" si="18"/>
        <v>-38607</v>
      </c>
      <c r="F341" s="30">
        <f t="shared" si="19"/>
        <v>-0.4911957047253111</v>
      </c>
      <c r="G341" s="30">
        <f t="shared" si="20"/>
        <v>0.50880429527468896</v>
      </c>
    </row>
    <row r="342" spans="1:7" ht="15.75" customHeight="1">
      <c r="A342" s="28">
        <f t="shared" si="23"/>
        <v>64</v>
      </c>
      <c r="B342" s="36" t="str">
        <f t="shared" si="23"/>
        <v>64-SANTKABIR NAGAR</v>
      </c>
      <c r="C342" s="10">
        <f>'[1]AT4A_enrolment vs availed_UPY'!H73</f>
        <v>50130</v>
      </c>
      <c r="D342" s="10">
        <f>'[1]AT4A_enrolment vs availed_UPY'!N73</f>
        <v>26151</v>
      </c>
      <c r="E342" s="10">
        <f t="shared" si="18"/>
        <v>-23979</v>
      </c>
      <c r="F342" s="30">
        <f t="shared" si="19"/>
        <v>-0.47833632555356076</v>
      </c>
      <c r="G342" s="30">
        <f t="shared" si="20"/>
        <v>0.52166367444643924</v>
      </c>
    </row>
    <row r="343" spans="1:7" ht="15.75" customHeight="1">
      <c r="A343" s="28">
        <f t="shared" ref="A343:B353" si="24">A103</f>
        <v>65</v>
      </c>
      <c r="B343" s="36" t="str">
        <f t="shared" si="24"/>
        <v>65-SHAHJAHANPUR</v>
      </c>
      <c r="C343" s="10">
        <f>'[1]AT4A_enrolment vs availed_UPY'!H74</f>
        <v>113893</v>
      </c>
      <c r="D343" s="10">
        <f>'[1]AT4A_enrolment vs availed_UPY'!N74</f>
        <v>56595</v>
      </c>
      <c r="E343" s="10">
        <f t="shared" si="18"/>
        <v>-57298</v>
      </c>
      <c r="F343" s="30">
        <f t="shared" si="19"/>
        <v>-0.50308623005803688</v>
      </c>
      <c r="G343" s="30">
        <f t="shared" si="20"/>
        <v>0.49691376994196307</v>
      </c>
    </row>
    <row r="344" spans="1:7" ht="15.75" customHeight="1">
      <c r="A344" s="28">
        <f t="shared" si="24"/>
        <v>66</v>
      </c>
      <c r="B344" s="36" t="str">
        <f t="shared" si="24"/>
        <v>66-SHRAWASTI</v>
      </c>
      <c r="C344" s="10">
        <f>'[1]AT4A_enrolment vs availed_UPY'!H75</f>
        <v>33990</v>
      </c>
      <c r="D344" s="10">
        <f>'[1]AT4A_enrolment vs availed_UPY'!N75</f>
        <v>15846</v>
      </c>
      <c r="E344" s="10">
        <f t="shared" si="18"/>
        <v>-18144</v>
      </c>
      <c r="F344" s="30">
        <f t="shared" si="19"/>
        <v>-0.53380406001765224</v>
      </c>
      <c r="G344" s="30">
        <f t="shared" si="20"/>
        <v>0.46619593998234776</v>
      </c>
    </row>
    <row r="345" spans="1:7" ht="15.75" customHeight="1">
      <c r="A345" s="28">
        <f t="shared" si="24"/>
        <v>67</v>
      </c>
      <c r="B345" s="36" t="str">
        <f t="shared" si="24"/>
        <v>67-SIDDHARTHNAGAR</v>
      </c>
      <c r="C345" s="10">
        <f>'[1]AT4A_enrolment vs availed_UPY'!H76</f>
        <v>79023</v>
      </c>
      <c r="D345" s="10">
        <f>'[1]AT4A_enrolment vs availed_UPY'!N76</f>
        <v>42640</v>
      </c>
      <c r="E345" s="10">
        <f t="shared" si="18"/>
        <v>-36383</v>
      </c>
      <c r="F345" s="30">
        <f t="shared" si="19"/>
        <v>-0.46041026030396215</v>
      </c>
      <c r="G345" s="30">
        <f t="shared" si="20"/>
        <v>0.53958973969603785</v>
      </c>
    </row>
    <row r="346" spans="1:7" ht="15.75" customHeight="1">
      <c r="A346" s="28">
        <f t="shared" si="24"/>
        <v>68</v>
      </c>
      <c r="B346" s="36" t="str">
        <f t="shared" si="24"/>
        <v>68-SITAPUR</v>
      </c>
      <c r="C346" s="10">
        <f>'[1]AT4A_enrolment vs availed_UPY'!H77</f>
        <v>159531</v>
      </c>
      <c r="D346" s="10">
        <f>'[1]AT4A_enrolment vs availed_UPY'!N77</f>
        <v>85469</v>
      </c>
      <c r="E346" s="10">
        <f t="shared" si="18"/>
        <v>-74062</v>
      </c>
      <c r="F346" s="30">
        <f t="shared" si="19"/>
        <v>-0.4642483279111897</v>
      </c>
      <c r="G346" s="30">
        <f t="shared" si="20"/>
        <v>0.53575167208881036</v>
      </c>
    </row>
    <row r="347" spans="1:7" ht="15.75" customHeight="1">
      <c r="A347" s="28">
        <f t="shared" si="24"/>
        <v>69</v>
      </c>
      <c r="B347" s="36" t="str">
        <f t="shared" si="24"/>
        <v>69-SONBHADRA</v>
      </c>
      <c r="C347" s="10">
        <f>'[1]AT4A_enrolment vs availed_UPY'!H78</f>
        <v>74969</v>
      </c>
      <c r="D347" s="10">
        <f>'[1]AT4A_enrolment vs availed_UPY'!N78</f>
        <v>39400</v>
      </c>
      <c r="E347" s="10">
        <f t="shared" si="18"/>
        <v>-35569</v>
      </c>
      <c r="F347" s="30">
        <f t="shared" si="19"/>
        <v>-0.47444943910149528</v>
      </c>
      <c r="G347" s="30">
        <f t="shared" si="20"/>
        <v>0.52555056089850472</v>
      </c>
    </row>
    <row r="348" spans="1:7" ht="15.75" customHeight="1">
      <c r="A348" s="28">
        <f t="shared" si="24"/>
        <v>70</v>
      </c>
      <c r="B348" s="36" t="str">
        <f t="shared" si="24"/>
        <v>70-SULTANPUR</v>
      </c>
      <c r="C348" s="10">
        <f>'[1]AT4A_enrolment vs availed_UPY'!H79</f>
        <v>90374</v>
      </c>
      <c r="D348" s="10">
        <f>'[1]AT4A_enrolment vs availed_UPY'!N79</f>
        <v>49038</v>
      </c>
      <c r="E348" s="10">
        <f t="shared" si="18"/>
        <v>-41336</v>
      </c>
      <c r="F348" s="30">
        <f t="shared" si="19"/>
        <v>-0.4573881868679045</v>
      </c>
      <c r="G348" s="30">
        <f t="shared" si="20"/>
        <v>0.5426118131320955</v>
      </c>
    </row>
    <row r="349" spans="1:7" ht="15.75" customHeight="1">
      <c r="A349" s="28">
        <f t="shared" si="24"/>
        <v>71</v>
      </c>
      <c r="B349" s="36" t="str">
        <f t="shared" si="24"/>
        <v>71-UNNAO</v>
      </c>
      <c r="C349" s="10">
        <f>'[1]AT4A_enrolment vs availed_UPY'!H80</f>
        <v>77916</v>
      </c>
      <c r="D349" s="10">
        <f>'[1]AT4A_enrolment vs availed_UPY'!N80</f>
        <v>43158</v>
      </c>
      <c r="E349" s="10">
        <f t="shared" si="18"/>
        <v>-34758</v>
      </c>
      <c r="F349" s="30">
        <f t="shared" si="19"/>
        <v>-0.44609579547204681</v>
      </c>
      <c r="G349" s="30">
        <f t="shared" si="20"/>
        <v>0.55390420452795319</v>
      </c>
    </row>
    <row r="350" spans="1:7" ht="15.75" customHeight="1">
      <c r="A350" s="28">
        <f t="shared" si="24"/>
        <v>72</v>
      </c>
      <c r="B350" s="36" t="str">
        <f t="shared" si="24"/>
        <v>72-VARANASI</v>
      </c>
      <c r="C350" s="10">
        <f>'[1]AT4A_enrolment vs availed_UPY'!H81</f>
        <v>104419</v>
      </c>
      <c r="D350" s="10">
        <f>'[1]AT4A_enrolment vs availed_UPY'!N81</f>
        <v>69262</v>
      </c>
      <c r="E350" s="10">
        <f t="shared" si="18"/>
        <v>-35157</v>
      </c>
      <c r="F350" s="30">
        <f t="shared" si="19"/>
        <v>-0.33669159827234507</v>
      </c>
      <c r="G350" s="30">
        <f t="shared" si="20"/>
        <v>0.66330840172765493</v>
      </c>
    </row>
    <row r="351" spans="1:7" ht="15.75" customHeight="1">
      <c r="A351" s="28">
        <f t="shared" si="24"/>
        <v>73</v>
      </c>
      <c r="B351" s="36" t="str">
        <f t="shared" si="24"/>
        <v>73-SAMBHAL</v>
      </c>
      <c r="C351" s="10">
        <f>'[1]AT4A_enrolment vs availed_UPY'!H82</f>
        <v>58935</v>
      </c>
      <c r="D351" s="10">
        <f>'[1]AT4A_enrolment vs availed_UPY'!N82</f>
        <v>31192</v>
      </c>
      <c r="E351" s="10">
        <f t="shared" si="18"/>
        <v>-27743</v>
      </c>
      <c r="F351" s="30">
        <f t="shared" si="19"/>
        <v>-0.47073894969033681</v>
      </c>
      <c r="G351" s="30">
        <f t="shared" si="20"/>
        <v>0.52926105030966319</v>
      </c>
    </row>
    <row r="352" spans="1:7" ht="15.75" customHeight="1">
      <c r="A352" s="28">
        <f t="shared" si="24"/>
        <v>74</v>
      </c>
      <c r="B352" s="36" t="str">
        <f t="shared" si="24"/>
        <v>74-HAPUR</v>
      </c>
      <c r="C352" s="10">
        <f>'[1]AT4A_enrolment vs availed_UPY'!H83</f>
        <v>26599</v>
      </c>
      <c r="D352" s="10">
        <f>'[1]AT4A_enrolment vs availed_UPY'!N83</f>
        <v>15148</v>
      </c>
      <c r="E352" s="10">
        <f t="shared" si="18"/>
        <v>-11451</v>
      </c>
      <c r="F352" s="30">
        <f t="shared" si="19"/>
        <v>-0.43050490619948117</v>
      </c>
      <c r="G352" s="30">
        <f t="shared" si="20"/>
        <v>0.56949509380051877</v>
      </c>
    </row>
    <row r="353" spans="1:7" ht="15.75" customHeight="1">
      <c r="A353" s="28">
        <f t="shared" si="24"/>
        <v>75</v>
      </c>
      <c r="B353" s="36" t="str">
        <f t="shared" si="24"/>
        <v>75-SHAMLI</v>
      </c>
      <c r="C353" s="10">
        <f>'[1]AT4A_enrolment vs availed_UPY'!H84</f>
        <v>27288</v>
      </c>
      <c r="D353" s="10">
        <f>'[1]AT4A_enrolment vs availed_UPY'!N84</f>
        <v>15915</v>
      </c>
      <c r="E353" s="10">
        <f t="shared" si="18"/>
        <v>-11373</v>
      </c>
      <c r="F353" s="30">
        <f t="shared" si="19"/>
        <v>-0.41677660510114334</v>
      </c>
      <c r="G353" s="30">
        <f t="shared" si="20"/>
        <v>0.58322339489885666</v>
      </c>
    </row>
    <row r="354" spans="1:7" ht="15.75" customHeight="1">
      <c r="A354" s="34">
        <f>A274</f>
        <v>0</v>
      </c>
      <c r="B354" s="21" t="str">
        <f>B114</f>
        <v>TOTAL</v>
      </c>
      <c r="C354" s="18">
        <f>SUM(C279:C353)</f>
        <v>5589011</v>
      </c>
      <c r="D354" s="9">
        <f>'[1]AT4A_enrolment vs availed_UPY'!N9</f>
        <v>2961291</v>
      </c>
      <c r="E354" s="9">
        <f t="shared" si="18"/>
        <v>-2627720</v>
      </c>
      <c r="F354" s="33">
        <f t="shared" si="19"/>
        <v>-0.47015831602406938</v>
      </c>
      <c r="G354" s="33">
        <f t="shared" si="20"/>
        <v>0.52984168397593068</v>
      </c>
    </row>
    <row r="356" spans="1:7" ht="15.75" customHeight="1">
      <c r="A356" s="6" t="s">
        <v>55</v>
      </c>
      <c r="B356" s="4"/>
      <c r="C356" s="4"/>
      <c r="D356" s="4"/>
      <c r="E356" s="4"/>
      <c r="F356" s="4"/>
      <c r="G356" s="4"/>
    </row>
    <row r="357" spans="1:7" ht="68.25" customHeight="1">
      <c r="A357" s="7" t="s">
        <v>37</v>
      </c>
      <c r="B357" s="7" t="s">
        <v>38</v>
      </c>
      <c r="C357" s="7" t="s">
        <v>56</v>
      </c>
      <c r="D357" s="7" t="s">
        <v>49</v>
      </c>
      <c r="E357" s="7" t="s">
        <v>11</v>
      </c>
      <c r="F357" s="7" t="s">
        <v>50</v>
      </c>
      <c r="G357" s="7" t="s">
        <v>57</v>
      </c>
    </row>
    <row r="358" spans="1:7" ht="15.75" customHeight="1">
      <c r="A358" s="7">
        <v>1</v>
      </c>
      <c r="B358" s="7">
        <v>2</v>
      </c>
      <c r="C358" s="7">
        <v>3</v>
      </c>
      <c r="D358" s="7">
        <v>4</v>
      </c>
      <c r="E358" s="7" t="s">
        <v>52</v>
      </c>
      <c r="F358" s="7">
        <v>6</v>
      </c>
      <c r="G358" s="7">
        <v>7</v>
      </c>
    </row>
    <row r="359" spans="1:7" ht="15.75" customHeight="1">
      <c r="A359" s="37">
        <f t="shared" ref="A359:B374" si="25">A39</f>
        <v>1</v>
      </c>
      <c r="B359" s="38" t="str">
        <f t="shared" si="25"/>
        <v>01-AGRA</v>
      </c>
      <c r="C359" s="10">
        <f>[1]T5_PLAN_vs_PRFM_PS!D10</f>
        <v>112818</v>
      </c>
      <c r="D359" s="10">
        <f t="shared" ref="D359:D422" si="26">D199</f>
        <v>109842</v>
      </c>
      <c r="E359" s="10">
        <f t="shared" ref="E359:E434" si="27">D359-C359</f>
        <v>-2976</v>
      </c>
      <c r="F359" s="30">
        <f t="shared" ref="F359:F434" si="28">E359/C359</f>
        <v>-2.6378769345317236E-2</v>
      </c>
      <c r="G359" s="30">
        <f t="shared" ref="G359:G434" si="29">D359/C359</f>
        <v>0.97362123065468276</v>
      </c>
    </row>
    <row r="360" spans="1:7" ht="15.75" customHeight="1">
      <c r="A360" s="37">
        <f t="shared" si="25"/>
        <v>2</v>
      </c>
      <c r="B360" s="38" t="str">
        <f t="shared" si="25"/>
        <v>02-ALIGARH</v>
      </c>
      <c r="C360" s="10">
        <f>[1]T5_PLAN_vs_PRFM_PS!D11</f>
        <v>92486</v>
      </c>
      <c r="D360" s="10">
        <f t="shared" si="26"/>
        <v>87187</v>
      </c>
      <c r="E360" s="10">
        <f t="shared" si="27"/>
        <v>-5299</v>
      </c>
      <c r="F360" s="30">
        <f t="shared" si="28"/>
        <v>-5.7295158186103839E-2</v>
      </c>
      <c r="G360" s="30">
        <f t="shared" si="29"/>
        <v>0.94270484181389613</v>
      </c>
    </row>
    <row r="361" spans="1:7" ht="15.75" customHeight="1">
      <c r="A361" s="37">
        <f t="shared" si="25"/>
        <v>3</v>
      </c>
      <c r="B361" s="38" t="str">
        <f t="shared" si="25"/>
        <v>03-ALLAHABAD</v>
      </c>
      <c r="C361" s="10">
        <f>[1]T5_PLAN_vs_PRFM_PS!D12</f>
        <v>171080</v>
      </c>
      <c r="D361" s="10">
        <f t="shared" si="26"/>
        <v>172287</v>
      </c>
      <c r="E361" s="10">
        <f t="shared" si="27"/>
        <v>1207</v>
      </c>
      <c r="F361" s="30">
        <f t="shared" si="28"/>
        <v>7.0551788636895024E-3</v>
      </c>
      <c r="G361" s="30">
        <f t="shared" si="29"/>
        <v>1.0070551788636894</v>
      </c>
    </row>
    <row r="362" spans="1:7" ht="15.75" customHeight="1">
      <c r="A362" s="37">
        <f t="shared" si="25"/>
        <v>4</v>
      </c>
      <c r="B362" s="38" t="str">
        <f t="shared" si="25"/>
        <v>04-AMBEDKAR NAGAR</v>
      </c>
      <c r="C362" s="10">
        <f>[1]T5_PLAN_vs_PRFM_PS!D13</f>
        <v>72850</v>
      </c>
      <c r="D362" s="10">
        <f t="shared" si="26"/>
        <v>79036</v>
      </c>
      <c r="E362" s="10">
        <f t="shared" si="27"/>
        <v>6186</v>
      </c>
      <c r="F362" s="30">
        <f t="shared" si="28"/>
        <v>8.4914207275223058E-2</v>
      </c>
      <c r="G362" s="30">
        <f t="shared" si="29"/>
        <v>1.0849142072752231</v>
      </c>
    </row>
    <row r="363" spans="1:7" ht="15.75" customHeight="1">
      <c r="A363" s="37">
        <f t="shared" si="25"/>
        <v>5</v>
      </c>
      <c r="B363" s="38" t="str">
        <f t="shared" si="25"/>
        <v>05-AURAIYA</v>
      </c>
      <c r="C363" s="10">
        <f>[1]T5_PLAN_vs_PRFM_PS!D14</f>
        <v>47349</v>
      </c>
      <c r="D363" s="10">
        <f t="shared" si="26"/>
        <v>54466</v>
      </c>
      <c r="E363" s="10">
        <f t="shared" si="27"/>
        <v>7117</v>
      </c>
      <c r="F363" s="30">
        <f t="shared" si="28"/>
        <v>0.15030940463367759</v>
      </c>
      <c r="G363" s="30">
        <f t="shared" si="29"/>
        <v>1.1503094046336775</v>
      </c>
    </row>
    <row r="364" spans="1:7" ht="15.75" customHeight="1">
      <c r="A364" s="37">
        <f t="shared" si="25"/>
        <v>6</v>
      </c>
      <c r="B364" s="38" t="str">
        <f t="shared" si="25"/>
        <v>06-AZAMGARH</v>
      </c>
      <c r="C364" s="10">
        <f>[1]T5_PLAN_vs_PRFM_PS!D15</f>
        <v>177804</v>
      </c>
      <c r="D364" s="10">
        <f t="shared" si="26"/>
        <v>156669</v>
      </c>
      <c r="E364" s="10">
        <f t="shared" si="27"/>
        <v>-21135</v>
      </c>
      <c r="F364" s="30">
        <f t="shared" si="28"/>
        <v>-0.11886684214078423</v>
      </c>
      <c r="G364" s="30">
        <f t="shared" si="29"/>
        <v>0.88113315785921575</v>
      </c>
    </row>
    <row r="365" spans="1:7" ht="15.75" customHeight="1">
      <c r="A365" s="37">
        <f t="shared" si="25"/>
        <v>7</v>
      </c>
      <c r="B365" s="38" t="str">
        <f t="shared" si="25"/>
        <v>07-BADAUN</v>
      </c>
      <c r="C365" s="10">
        <f>[1]T5_PLAN_vs_PRFM_PS!D16</f>
        <v>132801</v>
      </c>
      <c r="D365" s="10">
        <f t="shared" si="26"/>
        <v>131697</v>
      </c>
      <c r="E365" s="10">
        <f t="shared" si="27"/>
        <v>-1104</v>
      </c>
      <c r="F365" s="30">
        <f t="shared" si="28"/>
        <v>-8.313190412722795E-3</v>
      </c>
      <c r="G365" s="30">
        <f t="shared" si="29"/>
        <v>0.99168680958727717</v>
      </c>
    </row>
    <row r="366" spans="1:7" ht="15.75" customHeight="1">
      <c r="A366" s="37">
        <f t="shared" si="25"/>
        <v>8</v>
      </c>
      <c r="B366" s="38" t="str">
        <f t="shared" si="25"/>
        <v>08-BAGHPAT</v>
      </c>
      <c r="C366" s="10">
        <f>[1]T5_PLAN_vs_PRFM_PS!D17</f>
        <v>35416</v>
      </c>
      <c r="D366" s="10">
        <f t="shared" si="26"/>
        <v>35534</v>
      </c>
      <c r="E366" s="10">
        <f t="shared" si="27"/>
        <v>118</v>
      </c>
      <c r="F366" s="30">
        <f t="shared" si="28"/>
        <v>3.331827422633838E-3</v>
      </c>
      <c r="G366" s="30">
        <f t="shared" si="29"/>
        <v>1.0033318274226339</v>
      </c>
    </row>
    <row r="367" spans="1:7" ht="15.75" customHeight="1">
      <c r="A367" s="37">
        <f t="shared" si="25"/>
        <v>9</v>
      </c>
      <c r="B367" s="38" t="str">
        <f t="shared" si="25"/>
        <v>09-BAHRAICH</v>
      </c>
      <c r="C367" s="10">
        <f>[1]T5_PLAN_vs_PRFM_PS!D18</f>
        <v>202930</v>
      </c>
      <c r="D367" s="10">
        <f t="shared" si="26"/>
        <v>191576</v>
      </c>
      <c r="E367" s="10">
        <f t="shared" si="27"/>
        <v>-11354</v>
      </c>
      <c r="F367" s="30">
        <f t="shared" si="28"/>
        <v>-5.5950327699206624E-2</v>
      </c>
      <c r="G367" s="30">
        <f t="shared" si="29"/>
        <v>0.9440496723007934</v>
      </c>
    </row>
    <row r="368" spans="1:7" ht="15.75" customHeight="1">
      <c r="A368" s="37">
        <f t="shared" si="25"/>
        <v>10</v>
      </c>
      <c r="B368" s="38" t="str">
        <f t="shared" si="25"/>
        <v>10-BALLIA</v>
      </c>
      <c r="C368" s="10">
        <f>[1]T5_PLAN_vs_PRFM_PS!D19</f>
        <v>172768</v>
      </c>
      <c r="D368" s="10">
        <f t="shared" si="26"/>
        <v>141011</v>
      </c>
      <c r="E368" s="10">
        <f t="shared" si="27"/>
        <v>-31757</v>
      </c>
      <c r="F368" s="30">
        <f t="shared" si="28"/>
        <v>-0.18381297462493054</v>
      </c>
      <c r="G368" s="30">
        <f t="shared" si="29"/>
        <v>0.81618702537506949</v>
      </c>
    </row>
    <row r="369" spans="1:7" ht="15.75" customHeight="1">
      <c r="A369" s="37">
        <f t="shared" si="25"/>
        <v>11</v>
      </c>
      <c r="B369" s="38" t="str">
        <f t="shared" si="25"/>
        <v>11-BALRAMPUR</v>
      </c>
      <c r="C369" s="10">
        <f>[1]T5_PLAN_vs_PRFM_PS!D20</f>
        <v>111095</v>
      </c>
      <c r="D369" s="10">
        <f t="shared" si="26"/>
        <v>123559</v>
      </c>
      <c r="E369" s="10">
        <f t="shared" si="27"/>
        <v>12464</v>
      </c>
      <c r="F369" s="30">
        <f t="shared" si="28"/>
        <v>0.11219226787884243</v>
      </c>
      <c r="G369" s="30">
        <f t="shared" si="29"/>
        <v>1.1121922678788425</v>
      </c>
    </row>
    <row r="370" spans="1:7" ht="15.75" customHeight="1">
      <c r="A370" s="37">
        <f t="shared" si="25"/>
        <v>12</v>
      </c>
      <c r="B370" s="38" t="str">
        <f t="shared" si="25"/>
        <v>12-BANDA</v>
      </c>
      <c r="C370" s="10">
        <f>[1]T5_PLAN_vs_PRFM_PS!D21</f>
        <v>89186</v>
      </c>
      <c r="D370" s="10">
        <f t="shared" si="26"/>
        <v>91451</v>
      </c>
      <c r="E370" s="10">
        <f t="shared" si="27"/>
        <v>2265</v>
      </c>
      <c r="F370" s="30">
        <f t="shared" si="28"/>
        <v>2.5396362657816248E-2</v>
      </c>
      <c r="G370" s="30">
        <f t="shared" si="29"/>
        <v>1.0253963626578162</v>
      </c>
    </row>
    <row r="371" spans="1:7" ht="15.75" customHeight="1">
      <c r="A371" s="37">
        <f t="shared" si="25"/>
        <v>13</v>
      </c>
      <c r="B371" s="38" t="str">
        <f t="shared" si="25"/>
        <v>13-BARABANKI</v>
      </c>
      <c r="C371" s="10">
        <f>[1]T5_PLAN_vs_PRFM_PS!D22</f>
        <v>125373</v>
      </c>
      <c r="D371" s="10">
        <f t="shared" si="26"/>
        <v>132616</v>
      </c>
      <c r="E371" s="10">
        <f t="shared" si="27"/>
        <v>7243</v>
      </c>
      <c r="F371" s="30">
        <f t="shared" si="28"/>
        <v>5.7771609517200673E-2</v>
      </c>
      <c r="G371" s="30">
        <f t="shared" si="29"/>
        <v>1.0577716095172007</v>
      </c>
    </row>
    <row r="372" spans="1:7" ht="15.75" customHeight="1">
      <c r="A372" s="37">
        <f t="shared" si="25"/>
        <v>14</v>
      </c>
      <c r="B372" s="38" t="str">
        <f t="shared" si="25"/>
        <v>14-BAREILY</v>
      </c>
      <c r="C372" s="10">
        <f>[1]T5_PLAN_vs_PRFM_PS!D23</f>
        <v>151005</v>
      </c>
      <c r="D372" s="10">
        <f t="shared" si="26"/>
        <v>147717</v>
      </c>
      <c r="E372" s="10">
        <f t="shared" si="27"/>
        <v>-3288</v>
      </c>
      <c r="F372" s="30">
        <f t="shared" si="28"/>
        <v>-2.1774113439952319E-2</v>
      </c>
      <c r="G372" s="30">
        <f t="shared" si="29"/>
        <v>0.97822588656004772</v>
      </c>
    </row>
    <row r="373" spans="1:7" ht="15.75" customHeight="1">
      <c r="A373" s="37">
        <f t="shared" si="25"/>
        <v>15</v>
      </c>
      <c r="B373" s="38" t="str">
        <f t="shared" si="25"/>
        <v>15-BASTI</v>
      </c>
      <c r="C373" s="10">
        <f>[1]T5_PLAN_vs_PRFM_PS!D24</f>
        <v>109284</v>
      </c>
      <c r="D373" s="10">
        <f t="shared" si="26"/>
        <v>94853</v>
      </c>
      <c r="E373" s="10">
        <f t="shared" si="27"/>
        <v>-14431</v>
      </c>
      <c r="F373" s="30">
        <f t="shared" si="28"/>
        <v>-0.13205043739248198</v>
      </c>
      <c r="G373" s="30">
        <f t="shared" si="29"/>
        <v>0.86794956260751799</v>
      </c>
    </row>
    <row r="374" spans="1:7" ht="15.75" customHeight="1">
      <c r="A374" s="37">
        <f t="shared" si="25"/>
        <v>16</v>
      </c>
      <c r="B374" s="38" t="str">
        <f t="shared" si="25"/>
        <v>16-BHADOHI</v>
      </c>
      <c r="C374" s="10">
        <f>[1]T5_PLAN_vs_PRFM_PS!D25</f>
        <v>53055</v>
      </c>
      <c r="D374" s="10">
        <f t="shared" si="26"/>
        <v>57156</v>
      </c>
      <c r="E374" s="10">
        <f t="shared" si="27"/>
        <v>4101</v>
      </c>
      <c r="F374" s="30">
        <f t="shared" si="28"/>
        <v>7.7297144472716989E-2</v>
      </c>
      <c r="G374" s="30">
        <f t="shared" si="29"/>
        <v>1.0772971444727171</v>
      </c>
    </row>
    <row r="375" spans="1:7" ht="15.75" customHeight="1">
      <c r="A375" s="37">
        <f t="shared" ref="A375:B390" si="30">A55</f>
        <v>17</v>
      </c>
      <c r="B375" s="38" t="str">
        <f t="shared" si="30"/>
        <v>17-BIJNOUR</v>
      </c>
      <c r="C375" s="10">
        <f>[1]T5_PLAN_vs_PRFM_PS!D26</f>
        <v>106040</v>
      </c>
      <c r="D375" s="10">
        <f t="shared" si="26"/>
        <v>94522</v>
      </c>
      <c r="E375" s="10">
        <f t="shared" si="27"/>
        <v>-11518</v>
      </c>
      <c r="F375" s="30">
        <f t="shared" si="28"/>
        <v>-0.10861938890984534</v>
      </c>
      <c r="G375" s="30">
        <f t="shared" si="29"/>
        <v>0.89138061109015465</v>
      </c>
    </row>
    <row r="376" spans="1:7" ht="15.75" customHeight="1">
      <c r="A376" s="37">
        <f t="shared" si="30"/>
        <v>18</v>
      </c>
      <c r="B376" s="38" t="str">
        <f t="shared" si="30"/>
        <v>18-BULANDSHAHAR</v>
      </c>
      <c r="C376" s="10">
        <f>[1]T5_PLAN_vs_PRFM_PS!D27</f>
        <v>89780</v>
      </c>
      <c r="D376" s="10">
        <f t="shared" si="26"/>
        <v>111272</v>
      </c>
      <c r="E376" s="10">
        <f t="shared" si="27"/>
        <v>21492</v>
      </c>
      <c r="F376" s="30">
        <f t="shared" si="28"/>
        <v>0.23938516373357094</v>
      </c>
      <c r="G376" s="30">
        <f t="shared" si="29"/>
        <v>1.2393851637335709</v>
      </c>
    </row>
    <row r="377" spans="1:7" ht="15.75" customHeight="1">
      <c r="A377" s="37">
        <f t="shared" si="30"/>
        <v>19</v>
      </c>
      <c r="B377" s="38" t="str">
        <f t="shared" si="30"/>
        <v>19-CHANDAULI</v>
      </c>
      <c r="C377" s="10">
        <f>[1]T5_PLAN_vs_PRFM_PS!D28</f>
        <v>88688</v>
      </c>
      <c r="D377" s="10">
        <f t="shared" si="26"/>
        <v>89427</v>
      </c>
      <c r="E377" s="10">
        <f t="shared" si="27"/>
        <v>739</v>
      </c>
      <c r="F377" s="30">
        <f t="shared" si="28"/>
        <v>8.332581634493956E-3</v>
      </c>
      <c r="G377" s="30">
        <f t="shared" si="29"/>
        <v>1.0083325816344939</v>
      </c>
    </row>
    <row r="378" spans="1:7" ht="15.75" customHeight="1">
      <c r="A378" s="37">
        <f t="shared" si="30"/>
        <v>20</v>
      </c>
      <c r="B378" s="38" t="str">
        <f t="shared" si="30"/>
        <v>20-CHITRAKOOT</v>
      </c>
      <c r="C378" s="10">
        <f>[1]T5_PLAN_vs_PRFM_PS!D29</f>
        <v>59324</v>
      </c>
      <c r="D378" s="10">
        <f t="shared" si="26"/>
        <v>59183</v>
      </c>
      <c r="E378" s="10">
        <f t="shared" si="27"/>
        <v>-141</v>
      </c>
      <c r="F378" s="30">
        <f t="shared" si="28"/>
        <v>-2.3767783696311781E-3</v>
      </c>
      <c r="G378" s="30">
        <f t="shared" si="29"/>
        <v>0.99762322163036887</v>
      </c>
    </row>
    <row r="379" spans="1:7" ht="15.75" customHeight="1">
      <c r="A379" s="37">
        <f t="shared" si="30"/>
        <v>21</v>
      </c>
      <c r="B379" s="38" t="str">
        <f t="shared" si="30"/>
        <v>21-AMETHI</v>
      </c>
      <c r="C379" s="10">
        <f>[1]T5_PLAN_vs_PRFM_PS!D30</f>
        <v>64324</v>
      </c>
      <c r="D379" s="10">
        <f t="shared" si="26"/>
        <v>67184</v>
      </c>
      <c r="E379" s="10">
        <f t="shared" si="27"/>
        <v>2860</v>
      </c>
      <c r="F379" s="30">
        <f t="shared" si="28"/>
        <v>4.44624090541633E-2</v>
      </c>
      <c r="G379" s="30">
        <f t="shared" si="29"/>
        <v>1.0444624090541632</v>
      </c>
    </row>
    <row r="380" spans="1:7" ht="15.75" customHeight="1">
      <c r="A380" s="37">
        <f t="shared" si="30"/>
        <v>22</v>
      </c>
      <c r="B380" s="38" t="str">
        <f t="shared" si="30"/>
        <v>22-DEORIA</v>
      </c>
      <c r="C380" s="10">
        <f>[1]T5_PLAN_vs_PRFM_PS!D31</f>
        <v>107007</v>
      </c>
      <c r="D380" s="10">
        <f t="shared" si="26"/>
        <v>115813</v>
      </c>
      <c r="E380" s="10">
        <f t="shared" si="27"/>
        <v>8806</v>
      </c>
      <c r="F380" s="30">
        <f t="shared" si="28"/>
        <v>8.2293681721756523E-2</v>
      </c>
      <c r="G380" s="30">
        <f t="shared" si="29"/>
        <v>1.0822936817217566</v>
      </c>
    </row>
    <row r="381" spans="1:7" ht="15.75" customHeight="1">
      <c r="A381" s="37">
        <f t="shared" si="30"/>
        <v>23</v>
      </c>
      <c r="B381" s="38" t="str">
        <f t="shared" si="30"/>
        <v>23-ETAH</v>
      </c>
      <c r="C381" s="10">
        <f>[1]T5_PLAN_vs_PRFM_PS!D32</f>
        <v>73156</v>
      </c>
      <c r="D381" s="10">
        <f t="shared" si="26"/>
        <v>72109</v>
      </c>
      <c r="E381" s="10">
        <f t="shared" si="27"/>
        <v>-1047</v>
      </c>
      <c r="F381" s="30">
        <f t="shared" si="28"/>
        <v>-1.4311881458800371E-2</v>
      </c>
      <c r="G381" s="30">
        <f t="shared" si="29"/>
        <v>0.98568811854119964</v>
      </c>
    </row>
    <row r="382" spans="1:7" ht="15.75" customHeight="1">
      <c r="A382" s="37">
        <f t="shared" si="30"/>
        <v>24</v>
      </c>
      <c r="B382" s="38" t="str">
        <f t="shared" si="30"/>
        <v>24-FAIZABAD</v>
      </c>
      <c r="C382" s="10">
        <f>[1]T5_PLAN_vs_PRFM_PS!D33</f>
        <v>92363</v>
      </c>
      <c r="D382" s="10">
        <f t="shared" si="26"/>
        <v>92759</v>
      </c>
      <c r="E382" s="10">
        <f t="shared" si="27"/>
        <v>396</v>
      </c>
      <c r="F382" s="30">
        <f t="shared" si="28"/>
        <v>4.2874311141907475E-3</v>
      </c>
      <c r="G382" s="30">
        <f t="shared" si="29"/>
        <v>1.0042874311141907</v>
      </c>
    </row>
    <row r="383" spans="1:7" ht="15.75" customHeight="1">
      <c r="A383" s="37">
        <f t="shared" si="30"/>
        <v>25</v>
      </c>
      <c r="B383" s="38" t="str">
        <f t="shared" si="30"/>
        <v>25-FARRUKHABAD</v>
      </c>
      <c r="C383" s="10">
        <f>[1]T5_PLAN_vs_PRFM_PS!D34</f>
        <v>71317</v>
      </c>
      <c r="D383" s="10">
        <f t="shared" si="26"/>
        <v>76462</v>
      </c>
      <c r="E383" s="10">
        <f t="shared" si="27"/>
        <v>5145</v>
      </c>
      <c r="F383" s="30">
        <f t="shared" si="28"/>
        <v>7.2142686876901715E-2</v>
      </c>
      <c r="G383" s="30">
        <f t="shared" si="29"/>
        <v>1.0721426868769017</v>
      </c>
    </row>
    <row r="384" spans="1:7" ht="15.75" customHeight="1">
      <c r="A384" s="37">
        <f t="shared" si="30"/>
        <v>26</v>
      </c>
      <c r="B384" s="38" t="str">
        <f t="shared" si="30"/>
        <v>26-FATEHPUR</v>
      </c>
      <c r="C384" s="10">
        <f>[1]T5_PLAN_vs_PRFM_PS!D35</f>
        <v>114228</v>
      </c>
      <c r="D384" s="10">
        <f t="shared" si="26"/>
        <v>112274</v>
      </c>
      <c r="E384" s="10">
        <f t="shared" si="27"/>
        <v>-1954</v>
      </c>
      <c r="F384" s="30">
        <f t="shared" si="28"/>
        <v>-1.7106138599992996E-2</v>
      </c>
      <c r="G384" s="30">
        <f t="shared" si="29"/>
        <v>0.98289386140000701</v>
      </c>
    </row>
    <row r="385" spans="1:7" ht="15.75" customHeight="1">
      <c r="A385" s="37">
        <f t="shared" si="30"/>
        <v>27</v>
      </c>
      <c r="B385" s="38" t="str">
        <f t="shared" si="30"/>
        <v>27-FIROZABAD</v>
      </c>
      <c r="C385" s="10">
        <f>[1]T5_PLAN_vs_PRFM_PS!D36</f>
        <v>68639</v>
      </c>
      <c r="D385" s="10">
        <f t="shared" si="26"/>
        <v>69710</v>
      </c>
      <c r="E385" s="10">
        <f t="shared" si="27"/>
        <v>1071</v>
      </c>
      <c r="F385" s="30">
        <f t="shared" si="28"/>
        <v>1.5603374175031687E-2</v>
      </c>
      <c r="G385" s="30">
        <f t="shared" si="29"/>
        <v>1.0156033741750317</v>
      </c>
    </row>
    <row r="386" spans="1:7" ht="15.75" customHeight="1">
      <c r="A386" s="37">
        <f t="shared" si="30"/>
        <v>28</v>
      </c>
      <c r="B386" s="38" t="str">
        <f t="shared" si="30"/>
        <v>28-G.B. NAGAR</v>
      </c>
      <c r="C386" s="10">
        <f>[1]T5_PLAN_vs_PRFM_PS!D37</f>
        <v>42550</v>
      </c>
      <c r="D386" s="10">
        <f t="shared" si="26"/>
        <v>37831</v>
      </c>
      <c r="E386" s="10">
        <f t="shared" si="27"/>
        <v>-4719</v>
      </c>
      <c r="F386" s="30">
        <f t="shared" si="28"/>
        <v>-0.1109048178613396</v>
      </c>
      <c r="G386" s="30">
        <f t="shared" si="29"/>
        <v>0.88909518213866034</v>
      </c>
    </row>
    <row r="387" spans="1:7" ht="15.75" customHeight="1">
      <c r="A387" s="37">
        <f t="shared" si="30"/>
        <v>29</v>
      </c>
      <c r="B387" s="38" t="str">
        <f t="shared" si="30"/>
        <v>29-GHAZIPUR</v>
      </c>
      <c r="C387" s="10">
        <f>[1]T5_PLAN_vs_PRFM_PS!D38</f>
        <v>135676</v>
      </c>
      <c r="D387" s="10">
        <f t="shared" si="26"/>
        <v>136227</v>
      </c>
      <c r="E387" s="10">
        <f t="shared" si="27"/>
        <v>551</v>
      </c>
      <c r="F387" s="30">
        <f t="shared" si="28"/>
        <v>4.0611456705681179E-3</v>
      </c>
      <c r="G387" s="30">
        <f t="shared" si="29"/>
        <v>1.0040611456705681</v>
      </c>
    </row>
    <row r="388" spans="1:7" ht="15.75" customHeight="1">
      <c r="A388" s="37">
        <f t="shared" si="30"/>
        <v>30</v>
      </c>
      <c r="B388" s="38" t="str">
        <f t="shared" si="30"/>
        <v>30-GHAZIYABAD</v>
      </c>
      <c r="C388" s="10">
        <f>[1]T5_PLAN_vs_PRFM_PS!D39</f>
        <v>38086</v>
      </c>
      <c r="D388" s="10">
        <f t="shared" si="26"/>
        <v>38981</v>
      </c>
      <c r="E388" s="10">
        <f t="shared" si="27"/>
        <v>895</v>
      </c>
      <c r="F388" s="30">
        <f t="shared" si="28"/>
        <v>2.3499448616289449E-2</v>
      </c>
      <c r="G388" s="30">
        <f t="shared" si="29"/>
        <v>1.0234994486162894</v>
      </c>
    </row>
    <row r="389" spans="1:7" ht="15.75" customHeight="1">
      <c r="A389" s="37">
        <f t="shared" si="30"/>
        <v>31</v>
      </c>
      <c r="B389" s="38" t="str">
        <f t="shared" si="30"/>
        <v>31-GONDA</v>
      </c>
      <c r="C389" s="10">
        <f>[1]T5_PLAN_vs_PRFM_PS!D40</f>
        <v>151166</v>
      </c>
      <c r="D389" s="10">
        <f t="shared" si="26"/>
        <v>153210</v>
      </c>
      <c r="E389" s="10">
        <f t="shared" si="27"/>
        <v>2044</v>
      </c>
      <c r="F389" s="30">
        <f t="shared" si="28"/>
        <v>1.352155908074567E-2</v>
      </c>
      <c r="G389" s="30">
        <f t="shared" si="29"/>
        <v>1.0135215590807456</v>
      </c>
    </row>
    <row r="390" spans="1:7" ht="15.75" customHeight="1">
      <c r="A390" s="37">
        <f t="shared" si="30"/>
        <v>32</v>
      </c>
      <c r="B390" s="38" t="str">
        <f t="shared" si="30"/>
        <v>32-GORAKHPUR</v>
      </c>
      <c r="C390" s="10">
        <f>[1]T5_PLAN_vs_PRFM_PS!D41</f>
        <v>126986</v>
      </c>
      <c r="D390" s="10">
        <f t="shared" si="26"/>
        <v>132349</v>
      </c>
      <c r="E390" s="10">
        <f t="shared" si="27"/>
        <v>5363</v>
      </c>
      <c r="F390" s="30">
        <f t="shared" si="28"/>
        <v>4.2233002063219567E-2</v>
      </c>
      <c r="G390" s="30">
        <f t="shared" si="29"/>
        <v>1.0422330020632196</v>
      </c>
    </row>
    <row r="391" spans="1:7" ht="15.75" customHeight="1">
      <c r="A391" s="37">
        <f t="shared" ref="A391:B406" si="31">A71</f>
        <v>33</v>
      </c>
      <c r="B391" s="38" t="str">
        <f t="shared" si="31"/>
        <v>33-HAMEERPUR</v>
      </c>
      <c r="C391" s="10">
        <f>[1]T5_PLAN_vs_PRFM_PS!D42</f>
        <v>43115</v>
      </c>
      <c r="D391" s="10">
        <f t="shared" si="26"/>
        <v>46906</v>
      </c>
      <c r="E391" s="10">
        <f t="shared" si="27"/>
        <v>3791</v>
      </c>
      <c r="F391" s="30">
        <f t="shared" si="28"/>
        <v>8.7927635393714482E-2</v>
      </c>
      <c r="G391" s="30">
        <f t="shared" si="29"/>
        <v>1.0879276353937144</v>
      </c>
    </row>
    <row r="392" spans="1:7" ht="15.75" customHeight="1">
      <c r="A392" s="37">
        <f t="shared" si="31"/>
        <v>34</v>
      </c>
      <c r="B392" s="38" t="str">
        <f t="shared" si="31"/>
        <v>34-HARDOI</v>
      </c>
      <c r="C392" s="10">
        <f>[1]T5_PLAN_vs_PRFM_PS!D43</f>
        <v>207457</v>
      </c>
      <c r="D392" s="10">
        <f t="shared" si="26"/>
        <v>206704</v>
      </c>
      <c r="E392" s="10">
        <f t="shared" si="27"/>
        <v>-753</v>
      </c>
      <c r="F392" s="30">
        <f t="shared" si="28"/>
        <v>-3.6296678347802194E-3</v>
      </c>
      <c r="G392" s="30">
        <f t="shared" si="29"/>
        <v>0.99637033216521975</v>
      </c>
    </row>
    <row r="393" spans="1:7" ht="15.75" customHeight="1">
      <c r="A393" s="37">
        <f t="shared" si="31"/>
        <v>35</v>
      </c>
      <c r="B393" s="38" t="str">
        <f t="shared" si="31"/>
        <v>35-HATHRAS</v>
      </c>
      <c r="C393" s="10">
        <f>[1]T5_PLAN_vs_PRFM_PS!D44</f>
        <v>49020</v>
      </c>
      <c r="D393" s="10">
        <f t="shared" si="26"/>
        <v>50194</v>
      </c>
      <c r="E393" s="10">
        <f t="shared" si="27"/>
        <v>1174</v>
      </c>
      <c r="F393" s="30">
        <f t="shared" si="28"/>
        <v>2.3949408404732763E-2</v>
      </c>
      <c r="G393" s="30">
        <f t="shared" si="29"/>
        <v>1.0239494084047327</v>
      </c>
    </row>
    <row r="394" spans="1:7" ht="15.75" customHeight="1">
      <c r="A394" s="37">
        <f t="shared" si="31"/>
        <v>36</v>
      </c>
      <c r="B394" s="38" t="str">
        <f t="shared" si="31"/>
        <v>36-ITAWAH</v>
      </c>
      <c r="C394" s="10">
        <f>[1]T5_PLAN_vs_PRFM_PS!D45</f>
        <v>53637</v>
      </c>
      <c r="D394" s="10">
        <f t="shared" si="26"/>
        <v>52516</v>
      </c>
      <c r="E394" s="10">
        <f t="shared" si="27"/>
        <v>-1121</v>
      </c>
      <c r="F394" s="30">
        <f t="shared" si="28"/>
        <v>-2.089975203684024E-2</v>
      </c>
      <c r="G394" s="30">
        <f t="shared" si="29"/>
        <v>0.97910024796315975</v>
      </c>
    </row>
    <row r="395" spans="1:7" ht="15.75" customHeight="1">
      <c r="A395" s="37">
        <f t="shared" si="31"/>
        <v>37</v>
      </c>
      <c r="B395" s="38" t="str">
        <f t="shared" si="31"/>
        <v>37-J.P. NAGAR</v>
      </c>
      <c r="C395" s="10">
        <f>[1]T5_PLAN_vs_PRFM_PS!D46</f>
        <v>50187</v>
      </c>
      <c r="D395" s="10">
        <f t="shared" si="26"/>
        <v>50408</v>
      </c>
      <c r="E395" s="10">
        <f t="shared" si="27"/>
        <v>221</v>
      </c>
      <c r="F395" s="30">
        <f t="shared" si="28"/>
        <v>4.4035307948273456E-3</v>
      </c>
      <c r="G395" s="30">
        <f t="shared" si="29"/>
        <v>1.0044035307948274</v>
      </c>
    </row>
    <row r="396" spans="1:7" ht="15.75" customHeight="1">
      <c r="A396" s="37">
        <f t="shared" si="31"/>
        <v>38</v>
      </c>
      <c r="B396" s="38" t="str">
        <f t="shared" si="31"/>
        <v>38-JALAUN</v>
      </c>
      <c r="C396" s="10">
        <f>[1]T5_PLAN_vs_PRFM_PS!D47</f>
        <v>52512</v>
      </c>
      <c r="D396" s="10">
        <f t="shared" si="26"/>
        <v>52334</v>
      </c>
      <c r="E396" s="10">
        <f t="shared" si="27"/>
        <v>-178</v>
      </c>
      <c r="F396" s="30">
        <f t="shared" si="28"/>
        <v>-3.3897014015843996E-3</v>
      </c>
      <c r="G396" s="30">
        <f t="shared" si="29"/>
        <v>0.99661029859841554</v>
      </c>
    </row>
    <row r="397" spans="1:7" ht="15.75" customHeight="1">
      <c r="A397" s="37">
        <f t="shared" si="31"/>
        <v>39</v>
      </c>
      <c r="B397" s="38" t="str">
        <f t="shared" si="31"/>
        <v>39-JAUNPUR</v>
      </c>
      <c r="C397" s="10">
        <f>[1]T5_PLAN_vs_PRFM_PS!D48</f>
        <v>169099</v>
      </c>
      <c r="D397" s="10">
        <f t="shared" si="26"/>
        <v>168576</v>
      </c>
      <c r="E397" s="10">
        <f t="shared" si="27"/>
        <v>-523</v>
      </c>
      <c r="F397" s="30">
        <f t="shared" si="28"/>
        <v>-3.0928627608678939E-3</v>
      </c>
      <c r="G397" s="30">
        <f t="shared" si="29"/>
        <v>0.99690713723913216</v>
      </c>
    </row>
    <row r="398" spans="1:7" ht="15.75" customHeight="1">
      <c r="A398" s="37">
        <f t="shared" si="31"/>
        <v>40</v>
      </c>
      <c r="B398" s="38" t="str">
        <f t="shared" si="31"/>
        <v>40-JHANSI</v>
      </c>
      <c r="C398" s="10">
        <f>[1]T5_PLAN_vs_PRFM_PS!D49</f>
        <v>61077</v>
      </c>
      <c r="D398" s="10">
        <f t="shared" si="26"/>
        <v>58112</v>
      </c>
      <c r="E398" s="10">
        <f t="shared" si="27"/>
        <v>-2965</v>
      </c>
      <c r="F398" s="30">
        <f t="shared" si="28"/>
        <v>-4.8545278910228071E-2</v>
      </c>
      <c r="G398" s="30">
        <f t="shared" si="29"/>
        <v>0.95145472108977192</v>
      </c>
    </row>
    <row r="399" spans="1:7" ht="15.75" customHeight="1">
      <c r="A399" s="37">
        <f t="shared" si="31"/>
        <v>41</v>
      </c>
      <c r="B399" s="38" t="str">
        <f t="shared" si="31"/>
        <v>41-KANNAUJ</v>
      </c>
      <c r="C399" s="10">
        <f>[1]T5_PLAN_vs_PRFM_PS!D50</f>
        <v>67221</v>
      </c>
      <c r="D399" s="10">
        <f t="shared" si="26"/>
        <v>70150</v>
      </c>
      <c r="E399" s="10">
        <f t="shared" si="27"/>
        <v>2929</v>
      </c>
      <c r="F399" s="30">
        <f t="shared" si="28"/>
        <v>4.3572693057229141E-2</v>
      </c>
      <c r="G399" s="30">
        <f t="shared" si="29"/>
        <v>1.0435726930572291</v>
      </c>
    </row>
    <row r="400" spans="1:7" ht="15.75" customHeight="1">
      <c r="A400" s="37">
        <f t="shared" si="31"/>
        <v>42</v>
      </c>
      <c r="B400" s="38" t="str">
        <f t="shared" si="31"/>
        <v>42-KANPUR DEHAT</v>
      </c>
      <c r="C400" s="10">
        <f>[1]T5_PLAN_vs_PRFM_PS!D51</f>
        <v>61739</v>
      </c>
      <c r="D400" s="10">
        <f t="shared" si="26"/>
        <v>63338</v>
      </c>
      <c r="E400" s="10">
        <f t="shared" si="27"/>
        <v>1599</v>
      </c>
      <c r="F400" s="30">
        <f t="shared" si="28"/>
        <v>2.5899350491585545E-2</v>
      </c>
      <c r="G400" s="30">
        <f t="shared" si="29"/>
        <v>1.0258993504915856</v>
      </c>
    </row>
    <row r="401" spans="1:7" ht="15.75" customHeight="1">
      <c r="A401" s="37">
        <f t="shared" si="31"/>
        <v>43</v>
      </c>
      <c r="B401" s="38" t="str">
        <f t="shared" si="31"/>
        <v>43-KANPUR NAGAR</v>
      </c>
      <c r="C401" s="10">
        <f>[1]T5_PLAN_vs_PRFM_PS!D52</f>
        <v>72404</v>
      </c>
      <c r="D401" s="10">
        <f t="shared" si="26"/>
        <v>73622</v>
      </c>
      <c r="E401" s="10">
        <f t="shared" si="27"/>
        <v>1218</v>
      </c>
      <c r="F401" s="30">
        <f t="shared" si="28"/>
        <v>1.6822275012430252E-2</v>
      </c>
      <c r="G401" s="30">
        <f t="shared" si="29"/>
        <v>1.0168222750124303</v>
      </c>
    </row>
    <row r="402" spans="1:7" ht="15.75" customHeight="1">
      <c r="A402" s="37">
        <f t="shared" si="31"/>
        <v>44</v>
      </c>
      <c r="B402" s="38" t="str">
        <f t="shared" si="31"/>
        <v>44-KAAS GANJ</v>
      </c>
      <c r="C402" s="10">
        <f>[1]T5_PLAN_vs_PRFM_PS!D53</f>
        <v>58933</v>
      </c>
      <c r="D402" s="10">
        <f t="shared" si="26"/>
        <v>59706</v>
      </c>
      <c r="E402" s="10">
        <f t="shared" si="27"/>
        <v>773</v>
      </c>
      <c r="F402" s="30">
        <f t="shared" si="28"/>
        <v>1.3116590025961685E-2</v>
      </c>
      <c r="G402" s="30">
        <f t="shared" si="29"/>
        <v>1.0131165900259618</v>
      </c>
    </row>
    <row r="403" spans="1:7" ht="15.75" customHeight="1">
      <c r="A403" s="37">
        <f t="shared" si="31"/>
        <v>45</v>
      </c>
      <c r="B403" s="38" t="str">
        <f t="shared" si="31"/>
        <v>45-KAUSHAMBI</v>
      </c>
      <c r="C403" s="10">
        <f>[1]T5_PLAN_vs_PRFM_PS!D54</f>
        <v>68941</v>
      </c>
      <c r="D403" s="10">
        <f t="shared" si="26"/>
        <v>74772</v>
      </c>
      <c r="E403" s="10">
        <f t="shared" si="27"/>
        <v>5831</v>
      </c>
      <c r="F403" s="30">
        <f t="shared" si="28"/>
        <v>8.4579568036436958E-2</v>
      </c>
      <c r="G403" s="30">
        <f t="shared" si="29"/>
        <v>1.084579568036437</v>
      </c>
    </row>
    <row r="404" spans="1:7" ht="15.75" customHeight="1">
      <c r="A404" s="37">
        <f t="shared" si="31"/>
        <v>46</v>
      </c>
      <c r="B404" s="38" t="str">
        <f t="shared" si="31"/>
        <v>46-KUSHINAGAR</v>
      </c>
      <c r="C404" s="10">
        <f>[1]T5_PLAN_vs_PRFM_PS!D55</f>
        <v>140828</v>
      </c>
      <c r="D404" s="10">
        <f t="shared" si="26"/>
        <v>134364</v>
      </c>
      <c r="E404" s="10">
        <f t="shared" si="27"/>
        <v>-6464</v>
      </c>
      <c r="F404" s="30">
        <f t="shared" si="28"/>
        <v>-4.5899963075524755E-2</v>
      </c>
      <c r="G404" s="30">
        <f t="shared" si="29"/>
        <v>0.9541000369244752</v>
      </c>
    </row>
    <row r="405" spans="1:7" ht="15.75" customHeight="1">
      <c r="A405" s="37">
        <f t="shared" si="31"/>
        <v>47</v>
      </c>
      <c r="B405" s="38" t="str">
        <f t="shared" si="31"/>
        <v>47-LAKHIMPUR KHERI</v>
      </c>
      <c r="C405" s="10">
        <f>[1]T5_PLAN_vs_PRFM_PS!D56</f>
        <v>254421</v>
      </c>
      <c r="D405" s="10">
        <f t="shared" si="26"/>
        <v>207109</v>
      </c>
      <c r="E405" s="10">
        <f t="shared" si="27"/>
        <v>-47312</v>
      </c>
      <c r="F405" s="30">
        <f t="shared" si="28"/>
        <v>-0.18595949233750358</v>
      </c>
      <c r="G405" s="30">
        <f t="shared" si="29"/>
        <v>0.81404050766249636</v>
      </c>
    </row>
    <row r="406" spans="1:7" ht="15.75" customHeight="1">
      <c r="A406" s="37">
        <f t="shared" si="31"/>
        <v>48</v>
      </c>
      <c r="B406" s="38" t="str">
        <f t="shared" si="31"/>
        <v>48-LALITPUR</v>
      </c>
      <c r="C406" s="10">
        <f>[1]T5_PLAN_vs_PRFM_PS!D57</f>
        <v>68259</v>
      </c>
      <c r="D406" s="10">
        <f t="shared" si="26"/>
        <v>65133</v>
      </c>
      <c r="E406" s="10">
        <f t="shared" si="27"/>
        <v>-3126</v>
      </c>
      <c r="F406" s="30">
        <f t="shared" si="28"/>
        <v>-4.5796158748296928E-2</v>
      </c>
      <c r="G406" s="30">
        <f t="shared" si="29"/>
        <v>0.9542038412517031</v>
      </c>
    </row>
    <row r="407" spans="1:7" ht="15.75" customHeight="1">
      <c r="A407" s="37">
        <f t="shared" ref="A407:B422" si="32">A87</f>
        <v>49</v>
      </c>
      <c r="B407" s="38" t="str">
        <f t="shared" si="32"/>
        <v>49-LUCKNOW</v>
      </c>
      <c r="C407" s="10">
        <f>[1]T5_PLAN_vs_PRFM_PS!D58</f>
        <v>92631</v>
      </c>
      <c r="D407" s="10">
        <f t="shared" si="26"/>
        <v>89734</v>
      </c>
      <c r="E407" s="10">
        <f t="shared" si="27"/>
        <v>-2897</v>
      </c>
      <c r="F407" s="30">
        <f t="shared" si="28"/>
        <v>-3.1274627284602348E-2</v>
      </c>
      <c r="G407" s="30">
        <f t="shared" si="29"/>
        <v>0.9687253727153976</v>
      </c>
    </row>
    <row r="408" spans="1:7" ht="15.75" customHeight="1">
      <c r="A408" s="37">
        <f t="shared" si="32"/>
        <v>50</v>
      </c>
      <c r="B408" s="38" t="str">
        <f t="shared" si="32"/>
        <v>50-MAHOBA</v>
      </c>
      <c r="C408" s="10">
        <f>[1]T5_PLAN_vs_PRFM_PS!D59</f>
        <v>42724</v>
      </c>
      <c r="D408" s="10">
        <f t="shared" si="26"/>
        <v>44850</v>
      </c>
      <c r="E408" s="10">
        <f t="shared" si="27"/>
        <v>2126</v>
      </c>
      <c r="F408" s="30">
        <f t="shared" si="28"/>
        <v>4.9761258309147086E-2</v>
      </c>
      <c r="G408" s="30">
        <f t="shared" si="29"/>
        <v>1.0497612583091471</v>
      </c>
    </row>
    <row r="409" spans="1:7" ht="15.75" customHeight="1">
      <c r="A409" s="37">
        <f t="shared" si="32"/>
        <v>51</v>
      </c>
      <c r="B409" s="38" t="str">
        <f t="shared" si="32"/>
        <v>51-MAHRAJGANJ</v>
      </c>
      <c r="C409" s="10">
        <f>[1]T5_PLAN_vs_PRFM_PS!D60</f>
        <v>117720</v>
      </c>
      <c r="D409" s="10">
        <f t="shared" si="26"/>
        <v>109527</v>
      </c>
      <c r="E409" s="10">
        <f t="shared" si="27"/>
        <v>-8193</v>
      </c>
      <c r="F409" s="30">
        <f t="shared" si="28"/>
        <v>-6.9597349643221201E-2</v>
      </c>
      <c r="G409" s="30">
        <f t="shared" si="29"/>
        <v>0.93040265035677883</v>
      </c>
    </row>
    <row r="410" spans="1:7" ht="15.75" customHeight="1">
      <c r="A410" s="37">
        <f t="shared" si="32"/>
        <v>52</v>
      </c>
      <c r="B410" s="38" t="str">
        <f t="shared" si="32"/>
        <v>52-MAINPURI</v>
      </c>
      <c r="C410" s="10">
        <f>[1]T5_PLAN_vs_PRFM_PS!D61</f>
        <v>66086</v>
      </c>
      <c r="D410" s="10">
        <f t="shared" si="26"/>
        <v>62159</v>
      </c>
      <c r="E410" s="10">
        <f t="shared" si="27"/>
        <v>-3927</v>
      </c>
      <c r="F410" s="30">
        <f t="shared" si="28"/>
        <v>-5.9422570589837485E-2</v>
      </c>
      <c r="G410" s="30">
        <f t="shared" si="29"/>
        <v>0.94057742941016254</v>
      </c>
    </row>
    <row r="411" spans="1:7" ht="15.75" customHeight="1">
      <c r="A411" s="37">
        <f t="shared" si="32"/>
        <v>53</v>
      </c>
      <c r="B411" s="38" t="str">
        <f t="shared" si="32"/>
        <v>53-MATHURA</v>
      </c>
      <c r="C411" s="10">
        <f>[1]T5_PLAN_vs_PRFM_PS!D62</f>
        <v>66819</v>
      </c>
      <c r="D411" s="10">
        <f t="shared" si="26"/>
        <v>71857</v>
      </c>
      <c r="E411" s="10">
        <f t="shared" si="27"/>
        <v>5038</v>
      </c>
      <c r="F411" s="30">
        <f t="shared" si="28"/>
        <v>7.5397716218440866E-2</v>
      </c>
      <c r="G411" s="30">
        <f t="shared" si="29"/>
        <v>1.0753977162184409</v>
      </c>
    </row>
    <row r="412" spans="1:7" ht="15.75" customHeight="1">
      <c r="A412" s="37">
        <f t="shared" si="32"/>
        <v>54</v>
      </c>
      <c r="B412" s="38" t="str">
        <f t="shared" si="32"/>
        <v>54-MAU</v>
      </c>
      <c r="C412" s="10">
        <f>[1]T5_PLAN_vs_PRFM_PS!D63</f>
        <v>85273</v>
      </c>
      <c r="D412" s="10">
        <f t="shared" si="26"/>
        <v>77930</v>
      </c>
      <c r="E412" s="10">
        <f t="shared" si="27"/>
        <v>-7343</v>
      </c>
      <c r="F412" s="30">
        <f t="shared" si="28"/>
        <v>-8.611166488806539E-2</v>
      </c>
      <c r="G412" s="30">
        <f t="shared" si="29"/>
        <v>0.91388833511193457</v>
      </c>
    </row>
    <row r="413" spans="1:7" ht="15.75" customHeight="1">
      <c r="A413" s="37">
        <f t="shared" si="32"/>
        <v>55</v>
      </c>
      <c r="B413" s="38" t="str">
        <f t="shared" si="32"/>
        <v>55-MEERUT</v>
      </c>
      <c r="C413" s="10">
        <f>[1]T5_PLAN_vs_PRFM_PS!D64</f>
        <v>62862</v>
      </c>
      <c r="D413" s="10">
        <f t="shared" si="26"/>
        <v>59392</v>
      </c>
      <c r="E413" s="10">
        <f t="shared" si="27"/>
        <v>-3470</v>
      </c>
      <c r="F413" s="30">
        <f t="shared" si="28"/>
        <v>-5.520027997836531E-2</v>
      </c>
      <c r="G413" s="30">
        <f t="shared" si="29"/>
        <v>0.9447997200216347</v>
      </c>
    </row>
    <row r="414" spans="1:7" ht="15.75" customHeight="1">
      <c r="A414" s="37">
        <f t="shared" si="32"/>
        <v>56</v>
      </c>
      <c r="B414" s="38" t="str">
        <f t="shared" si="32"/>
        <v>56-MIRZAPUR</v>
      </c>
      <c r="C414" s="10">
        <f>[1]T5_PLAN_vs_PRFM_PS!D65</f>
        <v>124614</v>
      </c>
      <c r="D414" s="10">
        <f t="shared" si="26"/>
        <v>117735</v>
      </c>
      <c r="E414" s="10">
        <f t="shared" si="27"/>
        <v>-6879</v>
      </c>
      <c r="F414" s="30">
        <f t="shared" si="28"/>
        <v>-5.5202465212576435E-2</v>
      </c>
      <c r="G414" s="30">
        <f t="shared" si="29"/>
        <v>0.94479753478742357</v>
      </c>
    </row>
    <row r="415" spans="1:7" ht="15.75" customHeight="1">
      <c r="A415" s="37">
        <f t="shared" si="32"/>
        <v>57</v>
      </c>
      <c r="B415" s="38" t="str">
        <f t="shared" si="32"/>
        <v>57-MORADABAD</v>
      </c>
      <c r="C415" s="10">
        <f>[1]T5_PLAN_vs_PRFM_PS!D66</f>
        <v>74223</v>
      </c>
      <c r="D415" s="10">
        <f t="shared" si="26"/>
        <v>73507</v>
      </c>
      <c r="E415" s="10">
        <f t="shared" si="27"/>
        <v>-716</v>
      </c>
      <c r="F415" s="30">
        <f t="shared" si="28"/>
        <v>-9.6466054996429684E-3</v>
      </c>
      <c r="G415" s="30">
        <f t="shared" si="29"/>
        <v>0.99035339450035709</v>
      </c>
    </row>
    <row r="416" spans="1:7" ht="15.75" customHeight="1">
      <c r="A416" s="37">
        <f t="shared" si="32"/>
        <v>58</v>
      </c>
      <c r="B416" s="38" t="str">
        <f t="shared" si="32"/>
        <v>58-MUZAFFARNAGAR</v>
      </c>
      <c r="C416" s="10">
        <f>[1]T5_PLAN_vs_PRFM_PS!D67</f>
        <v>60786</v>
      </c>
      <c r="D416" s="10">
        <f t="shared" si="26"/>
        <v>65450</v>
      </c>
      <c r="E416" s="10">
        <f t="shared" si="27"/>
        <v>4664</v>
      </c>
      <c r="F416" s="30">
        <f t="shared" si="28"/>
        <v>7.6728193992037647E-2</v>
      </c>
      <c r="G416" s="30">
        <f t="shared" si="29"/>
        <v>1.0767281939920377</v>
      </c>
    </row>
    <row r="417" spans="1:7" ht="15.75" customHeight="1">
      <c r="A417" s="37">
        <f t="shared" si="32"/>
        <v>59</v>
      </c>
      <c r="B417" s="38" t="str">
        <f t="shared" si="32"/>
        <v>59-PILIBHIT</v>
      </c>
      <c r="C417" s="10">
        <f>[1]T5_PLAN_vs_PRFM_PS!D68</f>
        <v>70658</v>
      </c>
      <c r="D417" s="10">
        <f t="shared" si="26"/>
        <v>66516</v>
      </c>
      <c r="E417" s="10">
        <f t="shared" si="27"/>
        <v>-4142</v>
      </c>
      <c r="F417" s="30">
        <f t="shared" si="28"/>
        <v>-5.8620396841122024E-2</v>
      </c>
      <c r="G417" s="30">
        <f t="shared" si="29"/>
        <v>0.94137960315887792</v>
      </c>
    </row>
    <row r="418" spans="1:7" ht="15.75" customHeight="1">
      <c r="A418" s="37">
        <f t="shared" si="32"/>
        <v>60</v>
      </c>
      <c r="B418" s="38" t="str">
        <f t="shared" si="32"/>
        <v>60-PRATAPGARH</v>
      </c>
      <c r="C418" s="10">
        <f>[1]T5_PLAN_vs_PRFM_PS!D69</f>
        <v>116234</v>
      </c>
      <c r="D418" s="10">
        <f t="shared" si="26"/>
        <v>106657</v>
      </c>
      <c r="E418" s="10">
        <f t="shared" si="27"/>
        <v>-9577</v>
      </c>
      <c r="F418" s="30">
        <f t="shared" si="28"/>
        <v>-8.2394135967100851E-2</v>
      </c>
      <c r="G418" s="30">
        <f t="shared" si="29"/>
        <v>0.91760586403289912</v>
      </c>
    </row>
    <row r="419" spans="1:7" ht="15.75" customHeight="1">
      <c r="A419" s="37">
        <f t="shared" si="32"/>
        <v>61</v>
      </c>
      <c r="B419" s="38" t="str">
        <f t="shared" si="32"/>
        <v>61-RAI BAREILY</v>
      </c>
      <c r="C419" s="10">
        <f>[1]T5_PLAN_vs_PRFM_PS!D70</f>
        <v>102447</v>
      </c>
      <c r="D419" s="10">
        <f t="shared" si="26"/>
        <v>92744</v>
      </c>
      <c r="E419" s="10">
        <f t="shared" si="27"/>
        <v>-9703</v>
      </c>
      <c r="F419" s="30">
        <f t="shared" si="28"/>
        <v>-9.4712387868849265E-2</v>
      </c>
      <c r="G419" s="30">
        <f t="shared" si="29"/>
        <v>0.90528761213115072</v>
      </c>
    </row>
    <row r="420" spans="1:7" ht="15.75" customHeight="1">
      <c r="A420" s="37">
        <f t="shared" si="32"/>
        <v>62</v>
      </c>
      <c r="B420" s="38" t="str">
        <f t="shared" si="32"/>
        <v>62-RAMPUR</v>
      </c>
      <c r="C420" s="10">
        <f>[1]T5_PLAN_vs_PRFM_PS!D71</f>
        <v>73397</v>
      </c>
      <c r="D420" s="10">
        <f t="shared" si="26"/>
        <v>71782</v>
      </c>
      <c r="E420" s="10">
        <f t="shared" si="27"/>
        <v>-1615</v>
      </c>
      <c r="F420" s="30">
        <f t="shared" si="28"/>
        <v>-2.2003624126326688E-2</v>
      </c>
      <c r="G420" s="30">
        <f t="shared" si="29"/>
        <v>0.97799637587367327</v>
      </c>
    </row>
    <row r="421" spans="1:7" ht="15.75" customHeight="1">
      <c r="A421" s="37">
        <f t="shared" si="32"/>
        <v>63</v>
      </c>
      <c r="B421" s="38" t="str">
        <f t="shared" si="32"/>
        <v>63-SAHARANPUR</v>
      </c>
      <c r="C421" s="10">
        <f>[1]T5_PLAN_vs_PRFM_PS!D72</f>
        <v>88781</v>
      </c>
      <c r="D421" s="10">
        <f t="shared" si="26"/>
        <v>86042</v>
      </c>
      <c r="E421" s="10">
        <f t="shared" si="27"/>
        <v>-2739</v>
      </c>
      <c r="F421" s="30">
        <f t="shared" si="28"/>
        <v>-3.0851195638706481E-2</v>
      </c>
      <c r="G421" s="30">
        <f t="shared" si="29"/>
        <v>0.96914880436129347</v>
      </c>
    </row>
    <row r="422" spans="1:7" ht="15.75" customHeight="1">
      <c r="A422" s="37">
        <f t="shared" si="32"/>
        <v>64</v>
      </c>
      <c r="B422" s="38" t="str">
        <f t="shared" si="32"/>
        <v>64-SANTKABIR NAGAR</v>
      </c>
      <c r="C422" s="10">
        <f>[1]T5_PLAN_vs_PRFM_PS!D73</f>
        <v>64650</v>
      </c>
      <c r="D422" s="10">
        <f t="shared" si="26"/>
        <v>62063</v>
      </c>
      <c r="E422" s="10">
        <f t="shared" si="27"/>
        <v>-2587</v>
      </c>
      <c r="F422" s="30">
        <f t="shared" si="28"/>
        <v>-4.0015467904098996E-2</v>
      </c>
      <c r="G422" s="30">
        <f t="shared" si="29"/>
        <v>0.95998453209590096</v>
      </c>
    </row>
    <row r="423" spans="1:7" ht="15.75" customHeight="1">
      <c r="A423" s="37">
        <f t="shared" ref="A423:B434" si="33">A103</f>
        <v>65</v>
      </c>
      <c r="B423" s="38" t="str">
        <f t="shared" si="33"/>
        <v>65-SHAHJAHANPUR</v>
      </c>
      <c r="C423" s="10">
        <f>[1]T5_PLAN_vs_PRFM_PS!D74</f>
        <v>147443</v>
      </c>
      <c r="D423" s="10">
        <f t="shared" ref="D423:D434" si="34">D263</f>
        <v>140701</v>
      </c>
      <c r="E423" s="10">
        <f t="shared" si="27"/>
        <v>-6742</v>
      </c>
      <c r="F423" s="30">
        <f t="shared" si="28"/>
        <v>-4.5726145018753009E-2</v>
      </c>
      <c r="G423" s="30">
        <f t="shared" si="29"/>
        <v>0.95427385498124695</v>
      </c>
    </row>
    <row r="424" spans="1:7" ht="15.75" customHeight="1">
      <c r="A424" s="37">
        <f t="shared" si="33"/>
        <v>66</v>
      </c>
      <c r="B424" s="38" t="str">
        <f t="shared" si="33"/>
        <v>66-SHRAWASTI</v>
      </c>
      <c r="C424" s="10">
        <f>[1]T5_PLAN_vs_PRFM_PS!D75</f>
        <v>46828</v>
      </c>
      <c r="D424" s="10">
        <f t="shared" si="34"/>
        <v>48745</v>
      </c>
      <c r="E424" s="10">
        <f t="shared" si="27"/>
        <v>1917</v>
      </c>
      <c r="F424" s="30">
        <f t="shared" si="28"/>
        <v>4.0937046211668229E-2</v>
      </c>
      <c r="G424" s="30">
        <f t="shared" si="29"/>
        <v>1.0409370462116683</v>
      </c>
    </row>
    <row r="425" spans="1:7" ht="15.75" customHeight="1">
      <c r="A425" s="37">
        <f t="shared" si="33"/>
        <v>67</v>
      </c>
      <c r="B425" s="38" t="str">
        <f t="shared" si="33"/>
        <v>67-SIDDHARTHNAGAR</v>
      </c>
      <c r="C425" s="10">
        <f>[1]T5_PLAN_vs_PRFM_PS!D76</f>
        <v>129860</v>
      </c>
      <c r="D425" s="10">
        <f t="shared" si="34"/>
        <v>136495</v>
      </c>
      <c r="E425" s="10">
        <f t="shared" si="27"/>
        <v>6635</v>
      </c>
      <c r="F425" s="30">
        <f t="shared" si="28"/>
        <v>5.1093485291852765E-2</v>
      </c>
      <c r="G425" s="30">
        <f t="shared" si="29"/>
        <v>1.0510934852918528</v>
      </c>
    </row>
    <row r="426" spans="1:7" ht="15.75" customHeight="1">
      <c r="A426" s="37">
        <f t="shared" si="33"/>
        <v>68</v>
      </c>
      <c r="B426" s="38" t="str">
        <f t="shared" si="33"/>
        <v>68-SITAPUR</v>
      </c>
      <c r="C426" s="10">
        <f>[1]T5_PLAN_vs_PRFM_PS!D77</f>
        <v>211630</v>
      </c>
      <c r="D426" s="10">
        <f t="shared" si="34"/>
        <v>218237</v>
      </c>
      <c r="E426" s="10">
        <f t="shared" si="27"/>
        <v>6607</v>
      </c>
      <c r="F426" s="30">
        <f t="shared" si="28"/>
        <v>3.1219581344799886E-2</v>
      </c>
      <c r="G426" s="30">
        <f t="shared" si="29"/>
        <v>1.0312195813448</v>
      </c>
    </row>
    <row r="427" spans="1:7" ht="15.75" customHeight="1">
      <c r="A427" s="37">
        <f t="shared" si="33"/>
        <v>69</v>
      </c>
      <c r="B427" s="38" t="str">
        <f t="shared" si="33"/>
        <v>69-SONBHADRA</v>
      </c>
      <c r="C427" s="10">
        <f>[1]T5_PLAN_vs_PRFM_PS!D78</f>
        <v>102363</v>
      </c>
      <c r="D427" s="10">
        <f t="shared" si="34"/>
        <v>103324</v>
      </c>
      <c r="E427" s="10">
        <f t="shared" si="27"/>
        <v>961</v>
      </c>
      <c r="F427" s="30">
        <f t="shared" si="28"/>
        <v>9.3881578304660859E-3</v>
      </c>
      <c r="G427" s="30">
        <f t="shared" si="29"/>
        <v>1.009388157830466</v>
      </c>
    </row>
    <row r="428" spans="1:7" ht="15.75" customHeight="1">
      <c r="A428" s="37">
        <f t="shared" si="33"/>
        <v>70</v>
      </c>
      <c r="B428" s="38" t="str">
        <f t="shared" si="33"/>
        <v>70-SULTANPUR</v>
      </c>
      <c r="C428" s="10">
        <f>[1]T5_PLAN_vs_PRFM_PS!D79</f>
        <v>102692</v>
      </c>
      <c r="D428" s="10">
        <f t="shared" si="34"/>
        <v>110439</v>
      </c>
      <c r="E428" s="10">
        <f t="shared" si="27"/>
        <v>7747</v>
      </c>
      <c r="F428" s="30">
        <f t="shared" si="28"/>
        <v>7.543917734584972E-2</v>
      </c>
      <c r="G428" s="30">
        <f t="shared" si="29"/>
        <v>1.0754391773458498</v>
      </c>
    </row>
    <row r="429" spans="1:7" ht="15.75" customHeight="1">
      <c r="A429" s="37">
        <f t="shared" si="33"/>
        <v>71</v>
      </c>
      <c r="B429" s="38" t="str">
        <f t="shared" si="33"/>
        <v>71-UNNAO</v>
      </c>
      <c r="C429" s="10">
        <f>[1]T5_PLAN_vs_PRFM_PS!D80</f>
        <v>110340</v>
      </c>
      <c r="D429" s="10">
        <f t="shared" si="34"/>
        <v>110408</v>
      </c>
      <c r="E429" s="10">
        <f t="shared" si="27"/>
        <v>68</v>
      </c>
      <c r="F429" s="30">
        <f t="shared" si="28"/>
        <v>6.1627696211709261E-4</v>
      </c>
      <c r="G429" s="30">
        <f t="shared" si="29"/>
        <v>1.0006162769621172</v>
      </c>
    </row>
    <row r="430" spans="1:7" ht="15.75" customHeight="1">
      <c r="A430" s="37">
        <f t="shared" si="33"/>
        <v>72</v>
      </c>
      <c r="B430" s="38" t="str">
        <f t="shared" si="33"/>
        <v>72-VARANASI</v>
      </c>
      <c r="C430" s="10">
        <f>[1]T5_PLAN_vs_PRFM_PS!D81</f>
        <v>128760</v>
      </c>
      <c r="D430" s="10">
        <f t="shared" si="34"/>
        <v>129688</v>
      </c>
      <c r="E430" s="10">
        <f t="shared" si="27"/>
        <v>928</v>
      </c>
      <c r="F430" s="30">
        <f t="shared" si="28"/>
        <v>7.2072072072072073E-3</v>
      </c>
      <c r="G430" s="30">
        <f t="shared" si="29"/>
        <v>1.0072072072072071</v>
      </c>
    </row>
    <row r="431" spans="1:7" ht="15.75" customHeight="1">
      <c r="A431" s="37">
        <f t="shared" si="33"/>
        <v>73</v>
      </c>
      <c r="B431" s="38" t="str">
        <f t="shared" si="33"/>
        <v>73-SAMBHAL</v>
      </c>
      <c r="C431" s="10">
        <f>[1]T5_PLAN_vs_PRFM_PS!D82</f>
        <v>93767</v>
      </c>
      <c r="D431" s="10">
        <f t="shared" si="34"/>
        <v>78016</v>
      </c>
      <c r="E431" s="10">
        <f t="shared" si="27"/>
        <v>-15751</v>
      </c>
      <c r="F431" s="30">
        <f t="shared" si="28"/>
        <v>-0.16798020625593227</v>
      </c>
      <c r="G431" s="30">
        <f t="shared" si="29"/>
        <v>0.83201979374406776</v>
      </c>
    </row>
    <row r="432" spans="1:7" ht="15.75" customHeight="1">
      <c r="A432" s="37">
        <f t="shared" si="33"/>
        <v>74</v>
      </c>
      <c r="B432" s="38" t="str">
        <f t="shared" si="33"/>
        <v>74-HAPUR</v>
      </c>
      <c r="C432" s="10">
        <f>[1]T5_PLAN_vs_PRFM_PS!D83</f>
        <v>28543</v>
      </c>
      <c r="D432" s="10">
        <f t="shared" si="34"/>
        <v>28448</v>
      </c>
      <c r="E432" s="10">
        <f t="shared" si="27"/>
        <v>-95</v>
      </c>
      <c r="F432" s="30">
        <f t="shared" si="28"/>
        <v>-3.3283116701117612E-3</v>
      </c>
      <c r="G432" s="30">
        <f t="shared" si="29"/>
        <v>0.99667168832988828</v>
      </c>
    </row>
    <row r="433" spans="1:7" ht="15.75" customHeight="1">
      <c r="A433" s="37">
        <f t="shared" si="33"/>
        <v>75</v>
      </c>
      <c r="B433" s="38" t="str">
        <f t="shared" si="33"/>
        <v>75-SHAMLI</v>
      </c>
      <c r="C433" s="10">
        <f>[1]T5_PLAN_vs_PRFM_PS!D84</f>
        <v>37942</v>
      </c>
      <c r="D433" s="10">
        <f t="shared" si="34"/>
        <v>38152</v>
      </c>
      <c r="E433" s="10">
        <f t="shared" si="27"/>
        <v>210</v>
      </c>
      <c r="F433" s="30">
        <f t="shared" si="28"/>
        <v>5.5347635865268044E-3</v>
      </c>
      <c r="G433" s="30">
        <f t="shared" si="29"/>
        <v>1.0055347635865268</v>
      </c>
    </row>
    <row r="434" spans="1:7" ht="15.75" customHeight="1">
      <c r="A434" s="37">
        <f t="shared" si="33"/>
        <v>0</v>
      </c>
      <c r="B434" s="24" t="str">
        <f t="shared" si="33"/>
        <v>TOTAL</v>
      </c>
      <c r="C434" s="18">
        <f>SUM(C359:C433)</f>
        <v>7215553</v>
      </c>
      <c r="D434" s="9">
        <f t="shared" si="34"/>
        <v>7092792</v>
      </c>
      <c r="E434" s="9">
        <f t="shared" si="27"/>
        <v>-122761</v>
      </c>
      <c r="F434" s="33">
        <f t="shared" si="28"/>
        <v>-1.7013387608683633E-2</v>
      </c>
      <c r="G434" s="33">
        <f t="shared" si="29"/>
        <v>0.98298661239131635</v>
      </c>
    </row>
    <row r="436" spans="1:7" ht="15.75" customHeight="1">
      <c r="A436" s="6" t="s">
        <v>58</v>
      </c>
      <c r="B436" s="4"/>
      <c r="C436" s="4"/>
      <c r="D436" s="4"/>
      <c r="E436" s="4"/>
      <c r="F436" s="4"/>
      <c r="G436" s="4"/>
    </row>
    <row r="437" spans="1:7" ht="70.5" customHeight="1">
      <c r="A437" s="7" t="s">
        <v>37</v>
      </c>
      <c r="B437" s="7" t="s">
        <v>38</v>
      </c>
      <c r="C437" s="7" t="s">
        <v>56</v>
      </c>
      <c r="D437" s="7" t="s">
        <v>49</v>
      </c>
      <c r="E437" s="7" t="s">
        <v>11</v>
      </c>
      <c r="F437" s="7" t="s">
        <v>50</v>
      </c>
      <c r="G437" s="7" t="s">
        <v>57</v>
      </c>
    </row>
    <row r="438" spans="1:7" ht="15.75" customHeight="1">
      <c r="A438" s="7">
        <v>1</v>
      </c>
      <c r="B438" s="7">
        <v>2</v>
      </c>
      <c r="C438" s="7">
        <v>3</v>
      </c>
      <c r="D438" s="7">
        <v>4</v>
      </c>
      <c r="E438" s="7" t="s">
        <v>52</v>
      </c>
      <c r="F438" s="7">
        <v>6</v>
      </c>
      <c r="G438" s="7">
        <v>7</v>
      </c>
    </row>
    <row r="439" spans="1:7" ht="15.75" customHeight="1">
      <c r="A439" s="37">
        <f t="shared" ref="A439:B454" si="35">A119</f>
        <v>1</v>
      </c>
      <c r="B439" s="38" t="str">
        <f t="shared" si="35"/>
        <v>01-AGRA</v>
      </c>
      <c r="C439" s="10">
        <f>[1]T5A_PLAN_vs_PRFM_UPS!D10+[1]T5B_PLAN_vs_PRFM_NCLP!D10</f>
        <v>34598</v>
      </c>
      <c r="D439" s="10">
        <f t="shared" ref="D439:D502" si="36">D279</f>
        <v>35608</v>
      </c>
      <c r="E439" s="10">
        <f t="shared" ref="E439:E514" si="37">D439-C439</f>
        <v>1010</v>
      </c>
      <c r="F439" s="30">
        <f t="shared" ref="F439:F514" si="38">E439/C439</f>
        <v>2.9192438869298804E-2</v>
      </c>
      <c r="G439" s="30">
        <f t="shared" ref="G439:G514" si="39">D439/C439</f>
        <v>1.0291924388692988</v>
      </c>
    </row>
    <row r="440" spans="1:7" ht="15.75" customHeight="1">
      <c r="A440" s="37">
        <f t="shared" si="35"/>
        <v>2</v>
      </c>
      <c r="B440" s="38" t="str">
        <f t="shared" si="35"/>
        <v>02-ALIGARH</v>
      </c>
      <c r="C440" s="10">
        <f>[1]T5A_PLAN_vs_PRFM_UPS!D11+[1]T5B_PLAN_vs_PRFM_NCLP!D11</f>
        <v>59402</v>
      </c>
      <c r="D440" s="10">
        <f t="shared" si="36"/>
        <v>38516</v>
      </c>
      <c r="E440" s="10">
        <f t="shared" si="37"/>
        <v>-20886</v>
      </c>
      <c r="F440" s="30">
        <f t="shared" si="38"/>
        <v>-0.35160432308676476</v>
      </c>
      <c r="G440" s="30">
        <f t="shared" si="39"/>
        <v>0.6483956769132353</v>
      </c>
    </row>
    <row r="441" spans="1:7" ht="15.75" customHeight="1">
      <c r="A441" s="37">
        <f t="shared" si="35"/>
        <v>3</v>
      </c>
      <c r="B441" s="38" t="str">
        <f t="shared" si="35"/>
        <v>03-ALLAHABAD</v>
      </c>
      <c r="C441" s="10">
        <f>[1]T5A_PLAN_vs_PRFM_UPS!D12+[1]T5B_PLAN_vs_PRFM_NCLP!D12</f>
        <v>93745</v>
      </c>
      <c r="D441" s="10">
        <f t="shared" si="36"/>
        <v>88944</v>
      </c>
      <c r="E441" s="10">
        <f t="shared" si="37"/>
        <v>-4801</v>
      </c>
      <c r="F441" s="30">
        <f t="shared" si="38"/>
        <v>-5.1213398047895889E-2</v>
      </c>
      <c r="G441" s="30">
        <f t="shared" si="39"/>
        <v>0.94878660195210407</v>
      </c>
    </row>
    <row r="442" spans="1:7" ht="15.75" customHeight="1">
      <c r="A442" s="37">
        <f t="shared" si="35"/>
        <v>4</v>
      </c>
      <c r="B442" s="38" t="str">
        <f t="shared" si="35"/>
        <v>04-AMBEDKAR NAGAR</v>
      </c>
      <c r="C442" s="10">
        <f>[1]T5A_PLAN_vs_PRFM_UPS!D13+[1]T5B_PLAN_vs_PRFM_NCLP!D13</f>
        <v>39125</v>
      </c>
      <c r="D442" s="10">
        <f t="shared" si="36"/>
        <v>40129</v>
      </c>
      <c r="E442" s="10">
        <f t="shared" si="37"/>
        <v>1004</v>
      </c>
      <c r="F442" s="30">
        <f t="shared" si="38"/>
        <v>2.5661341853035143E-2</v>
      </c>
      <c r="G442" s="30">
        <f t="shared" si="39"/>
        <v>1.0256613418530351</v>
      </c>
    </row>
    <row r="443" spans="1:7" ht="15.75" customHeight="1">
      <c r="A443" s="37">
        <f t="shared" si="35"/>
        <v>5</v>
      </c>
      <c r="B443" s="38" t="str">
        <f t="shared" si="35"/>
        <v>05-AURAIYA</v>
      </c>
      <c r="C443" s="10">
        <f>[1]T5A_PLAN_vs_PRFM_UPS!D14+[1]T5B_PLAN_vs_PRFM_NCLP!D14</f>
        <v>25560</v>
      </c>
      <c r="D443" s="10">
        <f t="shared" si="36"/>
        <v>25982</v>
      </c>
      <c r="E443" s="10">
        <f t="shared" si="37"/>
        <v>422</v>
      </c>
      <c r="F443" s="30">
        <f t="shared" si="38"/>
        <v>1.651017214397496E-2</v>
      </c>
      <c r="G443" s="30">
        <f t="shared" si="39"/>
        <v>1.0165101721439749</v>
      </c>
    </row>
    <row r="444" spans="1:7" ht="15.75" customHeight="1">
      <c r="A444" s="37">
        <f t="shared" si="35"/>
        <v>6</v>
      </c>
      <c r="B444" s="38" t="str">
        <f t="shared" si="35"/>
        <v>06-AZAMGARH</v>
      </c>
      <c r="C444" s="10">
        <f>[1]T5A_PLAN_vs_PRFM_UPS!D15+[1]T5B_PLAN_vs_PRFM_NCLP!D15</f>
        <v>79213</v>
      </c>
      <c r="D444" s="10">
        <f t="shared" si="36"/>
        <v>65573</v>
      </c>
      <c r="E444" s="10">
        <f t="shared" si="37"/>
        <v>-13640</v>
      </c>
      <c r="F444" s="30">
        <f t="shared" si="38"/>
        <v>-0.17219395806243926</v>
      </c>
      <c r="G444" s="30">
        <f t="shared" si="39"/>
        <v>0.8278060419375608</v>
      </c>
    </row>
    <row r="445" spans="1:7" ht="15.75" customHeight="1">
      <c r="A445" s="37">
        <f t="shared" si="35"/>
        <v>7</v>
      </c>
      <c r="B445" s="38" t="str">
        <f t="shared" si="35"/>
        <v>07-BADAUN</v>
      </c>
      <c r="C445" s="10">
        <f>[1]T5A_PLAN_vs_PRFM_UPS!D16+[1]T5B_PLAN_vs_PRFM_NCLP!D16</f>
        <v>36481</v>
      </c>
      <c r="D445" s="10">
        <f t="shared" si="36"/>
        <v>43668</v>
      </c>
      <c r="E445" s="10">
        <f t="shared" si="37"/>
        <v>7187</v>
      </c>
      <c r="F445" s="30">
        <f t="shared" si="38"/>
        <v>0.19700666100161729</v>
      </c>
      <c r="G445" s="30">
        <f t="shared" si="39"/>
        <v>1.1970066610016172</v>
      </c>
    </row>
    <row r="446" spans="1:7" ht="15.75" customHeight="1">
      <c r="A446" s="37">
        <f t="shared" si="35"/>
        <v>8</v>
      </c>
      <c r="B446" s="38" t="str">
        <f t="shared" si="35"/>
        <v>08-BAGHPAT</v>
      </c>
      <c r="C446" s="10">
        <f>[1]T5A_PLAN_vs_PRFM_UPS!D17+[1]T5B_PLAN_vs_PRFM_NCLP!D17</f>
        <v>18674</v>
      </c>
      <c r="D446" s="10">
        <f t="shared" si="36"/>
        <v>18993</v>
      </c>
      <c r="E446" s="10">
        <f t="shared" si="37"/>
        <v>319</v>
      </c>
      <c r="F446" s="30">
        <f t="shared" si="38"/>
        <v>1.7082574702795332E-2</v>
      </c>
      <c r="G446" s="30">
        <f t="shared" si="39"/>
        <v>1.0170825747027954</v>
      </c>
    </row>
    <row r="447" spans="1:7" ht="15.75" customHeight="1">
      <c r="A447" s="37">
        <f t="shared" si="35"/>
        <v>9</v>
      </c>
      <c r="B447" s="38" t="str">
        <f t="shared" si="35"/>
        <v>09-BAHRAICH</v>
      </c>
      <c r="C447" s="10">
        <f>[1]T5A_PLAN_vs_PRFM_UPS!D18+[1]T5B_PLAN_vs_PRFM_NCLP!D18</f>
        <v>58133</v>
      </c>
      <c r="D447" s="10">
        <f t="shared" si="36"/>
        <v>57939</v>
      </c>
      <c r="E447" s="10">
        <f t="shared" si="37"/>
        <v>-194</v>
      </c>
      <c r="F447" s="30">
        <f t="shared" si="38"/>
        <v>-3.3371750984810692E-3</v>
      </c>
      <c r="G447" s="30">
        <f t="shared" si="39"/>
        <v>0.99666282490151892</v>
      </c>
    </row>
    <row r="448" spans="1:7" ht="15.75" customHeight="1">
      <c r="A448" s="37">
        <f t="shared" si="35"/>
        <v>10</v>
      </c>
      <c r="B448" s="38" t="str">
        <f t="shared" si="35"/>
        <v>10-BALLIA</v>
      </c>
      <c r="C448" s="10">
        <f>[1]T5A_PLAN_vs_PRFM_UPS!D19+[1]T5B_PLAN_vs_PRFM_NCLP!D19</f>
        <v>62422</v>
      </c>
      <c r="D448" s="10">
        <f t="shared" si="36"/>
        <v>53220</v>
      </c>
      <c r="E448" s="10">
        <f t="shared" si="37"/>
        <v>-9202</v>
      </c>
      <c r="F448" s="30">
        <f t="shared" si="38"/>
        <v>-0.14741597513697094</v>
      </c>
      <c r="G448" s="30">
        <f t="shared" si="39"/>
        <v>0.85258402486302909</v>
      </c>
    </row>
    <row r="449" spans="1:7" ht="15.75" customHeight="1">
      <c r="A449" s="37">
        <f t="shared" si="35"/>
        <v>11</v>
      </c>
      <c r="B449" s="38" t="str">
        <f t="shared" si="35"/>
        <v>11-BALRAMPUR</v>
      </c>
      <c r="C449" s="10">
        <f>[1]T5A_PLAN_vs_PRFM_UPS!D20+[1]T5B_PLAN_vs_PRFM_NCLP!D20</f>
        <v>30673</v>
      </c>
      <c r="D449" s="10">
        <f t="shared" si="36"/>
        <v>33564</v>
      </c>
      <c r="E449" s="10">
        <f t="shared" si="37"/>
        <v>2891</v>
      </c>
      <c r="F449" s="30">
        <f t="shared" si="38"/>
        <v>9.4252273986894008E-2</v>
      </c>
      <c r="G449" s="30">
        <f t="shared" si="39"/>
        <v>1.0942522739868941</v>
      </c>
    </row>
    <row r="450" spans="1:7" ht="15.75" customHeight="1">
      <c r="A450" s="37">
        <f t="shared" si="35"/>
        <v>12</v>
      </c>
      <c r="B450" s="38" t="str">
        <f t="shared" si="35"/>
        <v>12-BANDA</v>
      </c>
      <c r="C450" s="10">
        <f>[1]T5A_PLAN_vs_PRFM_UPS!D21+[1]T5B_PLAN_vs_PRFM_NCLP!D21</f>
        <v>40215</v>
      </c>
      <c r="D450" s="10">
        <f t="shared" si="36"/>
        <v>41908</v>
      </c>
      <c r="E450" s="10">
        <f t="shared" si="37"/>
        <v>1693</v>
      </c>
      <c r="F450" s="30">
        <f t="shared" si="38"/>
        <v>4.2098719383314685E-2</v>
      </c>
      <c r="G450" s="30">
        <f t="shared" si="39"/>
        <v>1.0420987193833147</v>
      </c>
    </row>
    <row r="451" spans="1:7" ht="15.75" customHeight="1">
      <c r="A451" s="37">
        <f t="shared" si="35"/>
        <v>13</v>
      </c>
      <c r="B451" s="38" t="str">
        <f t="shared" si="35"/>
        <v>13-BARABANKI</v>
      </c>
      <c r="C451" s="10">
        <f>[1]T5A_PLAN_vs_PRFM_UPS!D22+[1]T5B_PLAN_vs_PRFM_NCLP!D22</f>
        <v>52014</v>
      </c>
      <c r="D451" s="10">
        <f t="shared" si="36"/>
        <v>50641</v>
      </c>
      <c r="E451" s="10">
        <f t="shared" si="37"/>
        <v>-1373</v>
      </c>
      <c r="F451" s="30">
        <f t="shared" si="38"/>
        <v>-2.6396739339408622E-2</v>
      </c>
      <c r="G451" s="30">
        <f t="shared" si="39"/>
        <v>0.97360326066059133</v>
      </c>
    </row>
    <row r="452" spans="1:7" ht="15.75" customHeight="1">
      <c r="A452" s="37">
        <f t="shared" si="35"/>
        <v>14</v>
      </c>
      <c r="B452" s="38" t="str">
        <f t="shared" si="35"/>
        <v>14-BAREILY</v>
      </c>
      <c r="C452" s="10">
        <f>[1]T5A_PLAN_vs_PRFM_UPS!D23+[1]T5B_PLAN_vs_PRFM_NCLP!D23</f>
        <v>57386</v>
      </c>
      <c r="D452" s="10">
        <f t="shared" si="36"/>
        <v>52753</v>
      </c>
      <c r="E452" s="10">
        <f t="shared" si="37"/>
        <v>-4633</v>
      </c>
      <c r="F452" s="30">
        <f t="shared" si="38"/>
        <v>-8.0733976928170637E-2</v>
      </c>
      <c r="G452" s="30">
        <f t="shared" si="39"/>
        <v>0.91926602307182936</v>
      </c>
    </row>
    <row r="453" spans="1:7" ht="15.75" customHeight="1">
      <c r="A453" s="37">
        <f t="shared" si="35"/>
        <v>15</v>
      </c>
      <c r="B453" s="38" t="str">
        <f t="shared" si="35"/>
        <v>15-BASTI</v>
      </c>
      <c r="C453" s="10">
        <f>[1]T5A_PLAN_vs_PRFM_UPS!D24+[1]T5B_PLAN_vs_PRFM_NCLP!D24</f>
        <v>44966</v>
      </c>
      <c r="D453" s="10">
        <f t="shared" si="36"/>
        <v>42680</v>
      </c>
      <c r="E453" s="10">
        <f t="shared" si="37"/>
        <v>-2286</v>
      </c>
      <c r="F453" s="30">
        <f t="shared" si="38"/>
        <v>-5.0838411244051064E-2</v>
      </c>
      <c r="G453" s="30">
        <f t="shared" si="39"/>
        <v>0.94916158875594892</v>
      </c>
    </row>
    <row r="454" spans="1:7" ht="15.75" customHeight="1">
      <c r="A454" s="37">
        <f t="shared" si="35"/>
        <v>16</v>
      </c>
      <c r="B454" s="38" t="str">
        <f t="shared" si="35"/>
        <v>16-BHADOHI</v>
      </c>
      <c r="C454" s="10">
        <f>[1]T5A_PLAN_vs_PRFM_UPS!D25+[1]T5B_PLAN_vs_PRFM_NCLP!D25</f>
        <v>23445</v>
      </c>
      <c r="D454" s="10">
        <f t="shared" si="36"/>
        <v>24236</v>
      </c>
      <c r="E454" s="10">
        <f t="shared" si="37"/>
        <v>791</v>
      </c>
      <c r="F454" s="30">
        <f t="shared" si="38"/>
        <v>3.3738537001492853E-2</v>
      </c>
      <c r="G454" s="30">
        <f t="shared" si="39"/>
        <v>1.0337385370014929</v>
      </c>
    </row>
    <row r="455" spans="1:7" ht="15.75" customHeight="1">
      <c r="A455" s="37">
        <f t="shared" ref="A455:B470" si="40">A135</f>
        <v>17</v>
      </c>
      <c r="B455" s="38" t="str">
        <f t="shared" si="40"/>
        <v>17-BIJNOUR</v>
      </c>
      <c r="C455" s="10">
        <f>[1]T5A_PLAN_vs_PRFM_UPS!D26+[1]T5B_PLAN_vs_PRFM_NCLP!D26</f>
        <v>65355</v>
      </c>
      <c r="D455" s="10">
        <f t="shared" si="36"/>
        <v>61948</v>
      </c>
      <c r="E455" s="10">
        <f t="shared" si="37"/>
        <v>-3407</v>
      </c>
      <c r="F455" s="30">
        <f t="shared" si="38"/>
        <v>-5.2130670950960141E-2</v>
      </c>
      <c r="G455" s="30">
        <f t="shared" si="39"/>
        <v>0.94786932904903987</v>
      </c>
    </row>
    <row r="456" spans="1:7" ht="15.75" customHeight="1">
      <c r="A456" s="37">
        <f t="shared" si="40"/>
        <v>18</v>
      </c>
      <c r="B456" s="38" t="str">
        <f t="shared" si="40"/>
        <v>18-BULANDSHAHAR</v>
      </c>
      <c r="C456" s="10">
        <f>[1]T5A_PLAN_vs_PRFM_UPS!D27+[1]T5B_PLAN_vs_PRFM_NCLP!D27</f>
        <v>28227</v>
      </c>
      <c r="D456" s="10">
        <f t="shared" si="36"/>
        <v>32293</v>
      </c>
      <c r="E456" s="10">
        <f t="shared" si="37"/>
        <v>4066</v>
      </c>
      <c r="F456" s="30">
        <f t="shared" si="38"/>
        <v>0.14404648032026074</v>
      </c>
      <c r="G456" s="30">
        <f t="shared" si="39"/>
        <v>1.1440464803202608</v>
      </c>
    </row>
    <row r="457" spans="1:7" ht="15.75" customHeight="1">
      <c r="A457" s="37">
        <f t="shared" si="40"/>
        <v>19</v>
      </c>
      <c r="B457" s="38" t="str">
        <f t="shared" si="40"/>
        <v>19-CHANDAULI</v>
      </c>
      <c r="C457" s="10">
        <f>[1]T5A_PLAN_vs_PRFM_UPS!D28+[1]T5B_PLAN_vs_PRFM_NCLP!D28</f>
        <v>44360</v>
      </c>
      <c r="D457" s="10">
        <f t="shared" si="36"/>
        <v>44251</v>
      </c>
      <c r="E457" s="10">
        <f t="shared" si="37"/>
        <v>-109</v>
      </c>
      <c r="F457" s="30">
        <f t="shared" si="38"/>
        <v>-2.4571686203787198E-3</v>
      </c>
      <c r="G457" s="30">
        <f t="shared" si="39"/>
        <v>0.9975428313796213</v>
      </c>
    </row>
    <row r="458" spans="1:7" ht="15.75" customHeight="1">
      <c r="A458" s="37">
        <f t="shared" si="40"/>
        <v>20</v>
      </c>
      <c r="B458" s="38" t="str">
        <f t="shared" si="40"/>
        <v>20-CHITRAKOOT</v>
      </c>
      <c r="C458" s="10">
        <f>[1]T5A_PLAN_vs_PRFM_UPS!D29+[1]T5B_PLAN_vs_PRFM_NCLP!D29</f>
        <v>26515</v>
      </c>
      <c r="D458" s="10">
        <f t="shared" si="36"/>
        <v>26891</v>
      </c>
      <c r="E458" s="10">
        <f t="shared" si="37"/>
        <v>376</v>
      </c>
      <c r="F458" s="30">
        <f t="shared" si="38"/>
        <v>1.4180652460871204E-2</v>
      </c>
      <c r="G458" s="30">
        <f t="shared" si="39"/>
        <v>1.0141806524608712</v>
      </c>
    </row>
    <row r="459" spans="1:7" ht="15.75" customHeight="1">
      <c r="A459" s="37">
        <f t="shared" si="40"/>
        <v>21</v>
      </c>
      <c r="B459" s="38" t="str">
        <f t="shared" si="40"/>
        <v>21-AMETHI</v>
      </c>
      <c r="C459" s="10">
        <f>[1]T5A_PLAN_vs_PRFM_UPS!D30+[1]T5B_PLAN_vs_PRFM_NCLP!D30</f>
        <v>24693</v>
      </c>
      <c r="D459" s="10">
        <f t="shared" si="36"/>
        <v>26007</v>
      </c>
      <c r="E459" s="10">
        <f t="shared" si="37"/>
        <v>1314</v>
      </c>
      <c r="F459" s="30">
        <f t="shared" si="38"/>
        <v>5.3213461304823233E-2</v>
      </c>
      <c r="G459" s="30">
        <f t="shared" si="39"/>
        <v>1.0532134613048232</v>
      </c>
    </row>
    <row r="460" spans="1:7" ht="15.75" customHeight="1">
      <c r="A460" s="37">
        <f t="shared" si="40"/>
        <v>22</v>
      </c>
      <c r="B460" s="38" t="str">
        <f t="shared" si="40"/>
        <v>22-DEORIA</v>
      </c>
      <c r="C460" s="10">
        <f>[1]T5A_PLAN_vs_PRFM_UPS!D31+[1]T5B_PLAN_vs_PRFM_NCLP!D31</f>
        <v>52669</v>
      </c>
      <c r="D460" s="10">
        <f t="shared" si="36"/>
        <v>51225</v>
      </c>
      <c r="E460" s="10">
        <f t="shared" si="37"/>
        <v>-1444</v>
      </c>
      <c r="F460" s="30">
        <f t="shared" si="38"/>
        <v>-2.7416506863619967E-2</v>
      </c>
      <c r="G460" s="30">
        <f t="shared" si="39"/>
        <v>0.97258349313638004</v>
      </c>
    </row>
    <row r="461" spans="1:7" ht="15.75" customHeight="1">
      <c r="A461" s="37">
        <f t="shared" si="40"/>
        <v>23</v>
      </c>
      <c r="B461" s="38" t="str">
        <f t="shared" si="40"/>
        <v>23-ETAH</v>
      </c>
      <c r="C461" s="10">
        <f>[1]T5A_PLAN_vs_PRFM_UPS!D32+[1]T5B_PLAN_vs_PRFM_NCLP!D32</f>
        <v>31379</v>
      </c>
      <c r="D461" s="10">
        <f t="shared" si="36"/>
        <v>27291</v>
      </c>
      <c r="E461" s="10">
        <f t="shared" si="37"/>
        <v>-4088</v>
      </c>
      <c r="F461" s="30">
        <f t="shared" si="38"/>
        <v>-0.13027821154275152</v>
      </c>
      <c r="G461" s="30">
        <f t="shared" si="39"/>
        <v>0.86972178845724846</v>
      </c>
    </row>
    <row r="462" spans="1:7" ht="15.75" customHeight="1">
      <c r="A462" s="37">
        <f t="shared" si="40"/>
        <v>24</v>
      </c>
      <c r="B462" s="38" t="str">
        <f t="shared" si="40"/>
        <v>24-FAIZABAD</v>
      </c>
      <c r="C462" s="10">
        <f>[1]T5A_PLAN_vs_PRFM_UPS!D33+[1]T5B_PLAN_vs_PRFM_NCLP!D33</f>
        <v>45431</v>
      </c>
      <c r="D462" s="10">
        <f t="shared" si="36"/>
        <v>42488</v>
      </c>
      <c r="E462" s="10">
        <f t="shared" si="37"/>
        <v>-2943</v>
      </c>
      <c r="F462" s="30">
        <f t="shared" si="38"/>
        <v>-6.4779555809909531E-2</v>
      </c>
      <c r="G462" s="30">
        <f t="shared" si="39"/>
        <v>0.93522044419009043</v>
      </c>
    </row>
    <row r="463" spans="1:7" ht="15.75" customHeight="1">
      <c r="A463" s="37">
        <f t="shared" si="40"/>
        <v>25</v>
      </c>
      <c r="B463" s="38" t="str">
        <f t="shared" si="40"/>
        <v>25-FARRUKHABAD</v>
      </c>
      <c r="C463" s="10">
        <f>[1]T5A_PLAN_vs_PRFM_UPS!D34+[1]T5B_PLAN_vs_PRFM_NCLP!D34</f>
        <v>37357</v>
      </c>
      <c r="D463" s="10">
        <f t="shared" si="36"/>
        <v>30173</v>
      </c>
      <c r="E463" s="10">
        <f t="shared" si="37"/>
        <v>-7184</v>
      </c>
      <c r="F463" s="30">
        <f t="shared" si="38"/>
        <v>-0.19230666274058408</v>
      </c>
      <c r="G463" s="30">
        <f t="shared" si="39"/>
        <v>0.80769333725941594</v>
      </c>
    </row>
    <row r="464" spans="1:7" ht="15.75" customHeight="1">
      <c r="A464" s="37">
        <f t="shared" si="40"/>
        <v>26</v>
      </c>
      <c r="B464" s="38" t="str">
        <f t="shared" si="40"/>
        <v>26-FATEHPUR</v>
      </c>
      <c r="C464" s="10">
        <f>[1]T5A_PLAN_vs_PRFM_UPS!D35+[1]T5B_PLAN_vs_PRFM_NCLP!D35</f>
        <v>45789</v>
      </c>
      <c r="D464" s="10">
        <f t="shared" si="36"/>
        <v>44894</v>
      </c>
      <c r="E464" s="10">
        <f t="shared" si="37"/>
        <v>-895</v>
      </c>
      <c r="F464" s="30">
        <f t="shared" si="38"/>
        <v>-1.9546179213348183E-2</v>
      </c>
      <c r="G464" s="30">
        <f t="shared" si="39"/>
        <v>0.98045382078665178</v>
      </c>
    </row>
    <row r="465" spans="1:7" ht="15.75" customHeight="1">
      <c r="A465" s="37">
        <f t="shared" si="40"/>
        <v>27</v>
      </c>
      <c r="B465" s="38" t="str">
        <f t="shared" si="40"/>
        <v>27-FIROZABAD</v>
      </c>
      <c r="C465" s="10">
        <f>[1]T5A_PLAN_vs_PRFM_UPS!D36+[1]T5B_PLAN_vs_PRFM_NCLP!D36</f>
        <v>25036</v>
      </c>
      <c r="D465" s="10">
        <f t="shared" si="36"/>
        <v>25524</v>
      </c>
      <c r="E465" s="10">
        <f t="shared" si="37"/>
        <v>488</v>
      </c>
      <c r="F465" s="30">
        <f t="shared" si="38"/>
        <v>1.9491931618469405E-2</v>
      </c>
      <c r="G465" s="30">
        <f t="shared" si="39"/>
        <v>1.0194919316184694</v>
      </c>
    </row>
    <row r="466" spans="1:7" ht="15.75" customHeight="1">
      <c r="A466" s="37">
        <f t="shared" si="40"/>
        <v>28</v>
      </c>
      <c r="B466" s="38" t="str">
        <f t="shared" si="40"/>
        <v>28-G.B. NAGAR</v>
      </c>
      <c r="C466" s="10">
        <f>[1]T5A_PLAN_vs_PRFM_UPS!D37+[1]T5B_PLAN_vs_PRFM_NCLP!D37</f>
        <v>20605</v>
      </c>
      <c r="D466" s="10">
        <f t="shared" si="36"/>
        <v>16775</v>
      </c>
      <c r="E466" s="10">
        <f t="shared" si="37"/>
        <v>-3830</v>
      </c>
      <c r="F466" s="30">
        <f t="shared" si="38"/>
        <v>-0.18587721426838147</v>
      </c>
      <c r="G466" s="30">
        <f t="shared" si="39"/>
        <v>0.81412278573161856</v>
      </c>
    </row>
    <row r="467" spans="1:7" ht="15.75" customHeight="1">
      <c r="A467" s="37">
        <f t="shared" si="40"/>
        <v>29</v>
      </c>
      <c r="B467" s="38" t="str">
        <f t="shared" si="40"/>
        <v>29-GHAZIPUR</v>
      </c>
      <c r="C467" s="10">
        <f>[1]T5A_PLAN_vs_PRFM_UPS!D38+[1]T5B_PLAN_vs_PRFM_NCLP!D38</f>
        <v>48862</v>
      </c>
      <c r="D467" s="10">
        <f t="shared" si="36"/>
        <v>49291</v>
      </c>
      <c r="E467" s="10">
        <f t="shared" si="37"/>
        <v>429</v>
      </c>
      <c r="F467" s="30">
        <f t="shared" si="38"/>
        <v>8.7798289058982435E-3</v>
      </c>
      <c r="G467" s="30">
        <f t="shared" si="39"/>
        <v>1.0087798289058982</v>
      </c>
    </row>
    <row r="468" spans="1:7" ht="15.75" customHeight="1">
      <c r="A468" s="37">
        <f t="shared" si="40"/>
        <v>30</v>
      </c>
      <c r="B468" s="38" t="str">
        <f t="shared" si="40"/>
        <v>30-GHAZIYABAD</v>
      </c>
      <c r="C468" s="10">
        <f>[1]T5A_PLAN_vs_PRFM_UPS!D39+[1]T5B_PLAN_vs_PRFM_NCLP!D39</f>
        <v>24317</v>
      </c>
      <c r="D468" s="10">
        <f t="shared" si="36"/>
        <v>16478</v>
      </c>
      <c r="E468" s="10">
        <f t="shared" si="37"/>
        <v>-7839</v>
      </c>
      <c r="F468" s="30">
        <f t="shared" si="38"/>
        <v>-0.32236706830612327</v>
      </c>
      <c r="G468" s="30">
        <f t="shared" si="39"/>
        <v>0.67763293169387673</v>
      </c>
    </row>
    <row r="469" spans="1:7" ht="15.75" customHeight="1">
      <c r="A469" s="37">
        <f t="shared" si="40"/>
        <v>31</v>
      </c>
      <c r="B469" s="38" t="str">
        <f t="shared" si="40"/>
        <v>31-GONDA</v>
      </c>
      <c r="C469" s="10">
        <f>[1]T5A_PLAN_vs_PRFM_UPS!D40+[1]T5B_PLAN_vs_PRFM_NCLP!D40</f>
        <v>53893</v>
      </c>
      <c r="D469" s="10">
        <f t="shared" si="36"/>
        <v>50932</v>
      </c>
      <c r="E469" s="10">
        <f t="shared" si="37"/>
        <v>-2961</v>
      </c>
      <c r="F469" s="30">
        <f t="shared" si="38"/>
        <v>-5.4942200285751398E-2</v>
      </c>
      <c r="G469" s="30">
        <f t="shared" si="39"/>
        <v>0.94505779971424864</v>
      </c>
    </row>
    <row r="470" spans="1:7" ht="15.75" customHeight="1">
      <c r="A470" s="37">
        <f t="shared" si="40"/>
        <v>32</v>
      </c>
      <c r="B470" s="38" t="str">
        <f t="shared" si="40"/>
        <v>32-GORAKHPUR</v>
      </c>
      <c r="C470" s="10">
        <f>[1]T5A_PLAN_vs_PRFM_UPS!D41+[1]T5B_PLAN_vs_PRFM_NCLP!D41</f>
        <v>61748</v>
      </c>
      <c r="D470" s="10">
        <f t="shared" si="36"/>
        <v>58831</v>
      </c>
      <c r="E470" s="10">
        <f t="shared" si="37"/>
        <v>-2917</v>
      </c>
      <c r="F470" s="30">
        <f t="shared" si="38"/>
        <v>-4.724039645008745E-2</v>
      </c>
      <c r="G470" s="30">
        <f t="shared" si="39"/>
        <v>0.95275960354991251</v>
      </c>
    </row>
    <row r="471" spans="1:7" ht="15.75" customHeight="1">
      <c r="A471" s="37">
        <f t="shared" ref="A471:B486" si="41">A151</f>
        <v>33</v>
      </c>
      <c r="B471" s="38" t="str">
        <f t="shared" si="41"/>
        <v>33-HAMEERPUR</v>
      </c>
      <c r="C471" s="10">
        <f>[1]T5A_PLAN_vs_PRFM_UPS!D42+[1]T5B_PLAN_vs_PRFM_NCLP!D42</f>
        <v>24055</v>
      </c>
      <c r="D471" s="10">
        <f t="shared" si="36"/>
        <v>23828</v>
      </c>
      <c r="E471" s="10">
        <f t="shared" si="37"/>
        <v>-227</v>
      </c>
      <c r="F471" s="30">
        <f t="shared" si="38"/>
        <v>-9.4367075452088962E-3</v>
      </c>
      <c r="G471" s="30">
        <f t="shared" si="39"/>
        <v>0.99056329245479113</v>
      </c>
    </row>
    <row r="472" spans="1:7" ht="15.75" customHeight="1">
      <c r="A472" s="37">
        <f t="shared" si="41"/>
        <v>34</v>
      </c>
      <c r="B472" s="38" t="str">
        <f t="shared" si="41"/>
        <v>34-HARDOI</v>
      </c>
      <c r="C472" s="10">
        <f>[1]T5A_PLAN_vs_PRFM_UPS!D43+[1]T5B_PLAN_vs_PRFM_NCLP!D43</f>
        <v>76836</v>
      </c>
      <c r="D472" s="10">
        <f t="shared" si="36"/>
        <v>77488</v>
      </c>
      <c r="E472" s="10">
        <f t="shared" si="37"/>
        <v>652</v>
      </c>
      <c r="F472" s="30">
        <f t="shared" si="38"/>
        <v>8.4856057056588059E-3</v>
      </c>
      <c r="G472" s="30">
        <f t="shared" si="39"/>
        <v>1.0084856057056588</v>
      </c>
    </row>
    <row r="473" spans="1:7" ht="15.75" customHeight="1">
      <c r="A473" s="37">
        <f t="shared" si="41"/>
        <v>35</v>
      </c>
      <c r="B473" s="38" t="str">
        <f t="shared" si="41"/>
        <v>35-HATHRAS</v>
      </c>
      <c r="C473" s="10">
        <f>[1]T5A_PLAN_vs_PRFM_UPS!D44+[1]T5B_PLAN_vs_PRFM_NCLP!D44</f>
        <v>21906</v>
      </c>
      <c r="D473" s="10">
        <f t="shared" si="36"/>
        <v>21595</v>
      </c>
      <c r="E473" s="10">
        <f t="shared" si="37"/>
        <v>-311</v>
      </c>
      <c r="F473" s="30">
        <f t="shared" si="38"/>
        <v>-1.4197023646489546E-2</v>
      </c>
      <c r="G473" s="30">
        <f t="shared" si="39"/>
        <v>0.98580297635351044</v>
      </c>
    </row>
    <row r="474" spans="1:7" ht="15.75" customHeight="1">
      <c r="A474" s="37">
        <f t="shared" si="41"/>
        <v>36</v>
      </c>
      <c r="B474" s="38" t="str">
        <f t="shared" si="41"/>
        <v>36-ITAWAH</v>
      </c>
      <c r="C474" s="10">
        <f>[1]T5A_PLAN_vs_PRFM_UPS!D45+[1]T5B_PLAN_vs_PRFM_NCLP!D45</f>
        <v>29397</v>
      </c>
      <c r="D474" s="10">
        <f t="shared" si="36"/>
        <v>26576</v>
      </c>
      <c r="E474" s="10">
        <f t="shared" si="37"/>
        <v>-2821</v>
      </c>
      <c r="F474" s="30">
        <f t="shared" si="38"/>
        <v>-9.5962173010851443E-2</v>
      </c>
      <c r="G474" s="30">
        <f t="shared" si="39"/>
        <v>0.90403782698914859</v>
      </c>
    </row>
    <row r="475" spans="1:7" ht="15.75" customHeight="1">
      <c r="A475" s="37">
        <f t="shared" si="41"/>
        <v>37</v>
      </c>
      <c r="B475" s="38" t="str">
        <f t="shared" si="41"/>
        <v>37-J.P. NAGAR</v>
      </c>
      <c r="C475" s="10">
        <f>[1]T5A_PLAN_vs_PRFM_UPS!D46+[1]T5B_PLAN_vs_PRFM_NCLP!D46</f>
        <v>25941</v>
      </c>
      <c r="D475" s="10">
        <f t="shared" si="36"/>
        <v>24126</v>
      </c>
      <c r="E475" s="10">
        <f t="shared" si="37"/>
        <v>-1815</v>
      </c>
      <c r="F475" s="30">
        <f t="shared" si="38"/>
        <v>-6.9966462356886777E-2</v>
      </c>
      <c r="G475" s="30">
        <f t="shared" si="39"/>
        <v>0.93003353764311325</v>
      </c>
    </row>
    <row r="476" spans="1:7" ht="15.75" customHeight="1">
      <c r="A476" s="37">
        <f t="shared" si="41"/>
        <v>38</v>
      </c>
      <c r="B476" s="38" t="str">
        <f t="shared" si="41"/>
        <v>38-JALAUN</v>
      </c>
      <c r="C476" s="10">
        <f>[1]T5A_PLAN_vs_PRFM_UPS!D47+[1]T5B_PLAN_vs_PRFM_NCLP!D47</f>
        <v>27568</v>
      </c>
      <c r="D476" s="10">
        <f t="shared" si="36"/>
        <v>27201</v>
      </c>
      <c r="E476" s="10">
        <f t="shared" si="37"/>
        <v>-367</v>
      </c>
      <c r="F476" s="30">
        <f t="shared" si="38"/>
        <v>-1.33125362739408E-2</v>
      </c>
      <c r="G476" s="30">
        <f t="shared" si="39"/>
        <v>0.9866874637260592</v>
      </c>
    </row>
    <row r="477" spans="1:7" ht="15.75" customHeight="1">
      <c r="A477" s="37">
        <f t="shared" si="41"/>
        <v>39</v>
      </c>
      <c r="B477" s="38" t="str">
        <f t="shared" si="41"/>
        <v>39-JAUNPUR</v>
      </c>
      <c r="C477" s="10">
        <f>[1]T5A_PLAN_vs_PRFM_UPS!D48+[1]T5B_PLAN_vs_PRFM_NCLP!D48</f>
        <v>82732</v>
      </c>
      <c r="D477" s="10">
        <f t="shared" si="36"/>
        <v>74294</v>
      </c>
      <c r="E477" s="10">
        <f t="shared" si="37"/>
        <v>-8438</v>
      </c>
      <c r="F477" s="30">
        <f t="shared" si="38"/>
        <v>-0.10199197408499734</v>
      </c>
      <c r="G477" s="30">
        <f t="shared" si="39"/>
        <v>0.89800802591500262</v>
      </c>
    </row>
    <row r="478" spans="1:7" ht="15.75" customHeight="1">
      <c r="A478" s="37">
        <f t="shared" si="41"/>
        <v>40</v>
      </c>
      <c r="B478" s="38" t="str">
        <f t="shared" si="41"/>
        <v>40-JHANSI</v>
      </c>
      <c r="C478" s="10">
        <f>[1]T5A_PLAN_vs_PRFM_UPS!D49+[1]T5B_PLAN_vs_PRFM_NCLP!D49</f>
        <v>33531</v>
      </c>
      <c r="D478" s="10">
        <f t="shared" si="36"/>
        <v>31732</v>
      </c>
      <c r="E478" s="10">
        <f t="shared" si="37"/>
        <v>-1799</v>
      </c>
      <c r="F478" s="30">
        <f t="shared" si="38"/>
        <v>-5.3651844561748832E-2</v>
      </c>
      <c r="G478" s="30">
        <f t="shared" si="39"/>
        <v>0.94634815543825113</v>
      </c>
    </row>
    <row r="479" spans="1:7" ht="15.75" customHeight="1">
      <c r="A479" s="37">
        <f t="shared" si="41"/>
        <v>41</v>
      </c>
      <c r="B479" s="38" t="str">
        <f t="shared" si="41"/>
        <v>41-KANNAUJ</v>
      </c>
      <c r="C479" s="10">
        <f>[1]T5A_PLAN_vs_PRFM_UPS!D50+[1]T5B_PLAN_vs_PRFM_NCLP!D50</f>
        <v>41293</v>
      </c>
      <c r="D479" s="10">
        <f t="shared" si="36"/>
        <v>36349</v>
      </c>
      <c r="E479" s="10">
        <f t="shared" si="37"/>
        <v>-4944</v>
      </c>
      <c r="F479" s="30">
        <f t="shared" si="38"/>
        <v>-0.11972973627491343</v>
      </c>
      <c r="G479" s="30">
        <f t="shared" si="39"/>
        <v>0.88027026372508654</v>
      </c>
    </row>
    <row r="480" spans="1:7" ht="15.75" customHeight="1">
      <c r="A480" s="37">
        <f t="shared" si="41"/>
        <v>42</v>
      </c>
      <c r="B480" s="38" t="str">
        <f t="shared" si="41"/>
        <v>42-KANPUR DEHAT</v>
      </c>
      <c r="C480" s="10">
        <f>[1]T5A_PLAN_vs_PRFM_UPS!D51+[1]T5B_PLAN_vs_PRFM_NCLP!D51</f>
        <v>54383</v>
      </c>
      <c r="D480" s="10">
        <f t="shared" si="36"/>
        <v>41082</v>
      </c>
      <c r="E480" s="10">
        <f t="shared" si="37"/>
        <v>-13301</v>
      </c>
      <c r="F480" s="30">
        <f t="shared" si="38"/>
        <v>-0.24458010775426145</v>
      </c>
      <c r="G480" s="30">
        <f t="shared" si="39"/>
        <v>0.75541989224573858</v>
      </c>
    </row>
    <row r="481" spans="1:7" ht="15.75" customHeight="1">
      <c r="A481" s="37">
        <f t="shared" si="41"/>
        <v>43</v>
      </c>
      <c r="B481" s="38" t="str">
        <f t="shared" si="41"/>
        <v>43-KANPUR NAGAR</v>
      </c>
      <c r="C481" s="10">
        <f>[1]T5A_PLAN_vs_PRFM_UPS!D52+[1]T5B_PLAN_vs_PRFM_NCLP!D52</f>
        <v>36583</v>
      </c>
      <c r="D481" s="10">
        <f t="shared" si="36"/>
        <v>34068</v>
      </c>
      <c r="E481" s="10">
        <f t="shared" si="37"/>
        <v>-2515</v>
      </c>
      <c r="F481" s="30">
        <f t="shared" si="38"/>
        <v>-6.8747779023043493E-2</v>
      </c>
      <c r="G481" s="30">
        <f t="shared" si="39"/>
        <v>0.93125222097695648</v>
      </c>
    </row>
    <row r="482" spans="1:7" ht="15.75" customHeight="1">
      <c r="A482" s="37">
        <f t="shared" si="41"/>
        <v>44</v>
      </c>
      <c r="B482" s="38" t="str">
        <f t="shared" si="41"/>
        <v>44-KAAS GANJ</v>
      </c>
      <c r="C482" s="10">
        <f>[1]T5A_PLAN_vs_PRFM_UPS!D53+[1]T5B_PLAN_vs_PRFM_NCLP!D53</f>
        <v>21293</v>
      </c>
      <c r="D482" s="10">
        <f t="shared" si="36"/>
        <v>20371</v>
      </c>
      <c r="E482" s="10">
        <f t="shared" si="37"/>
        <v>-922</v>
      </c>
      <c r="F482" s="30">
        <f t="shared" si="38"/>
        <v>-4.3300615225661018E-2</v>
      </c>
      <c r="G482" s="30">
        <f t="shared" si="39"/>
        <v>0.95669938477433902</v>
      </c>
    </row>
    <row r="483" spans="1:7" ht="15.75" customHeight="1">
      <c r="A483" s="37">
        <f t="shared" si="41"/>
        <v>45</v>
      </c>
      <c r="B483" s="38" t="str">
        <f t="shared" si="41"/>
        <v>45-KAUSHAMBI</v>
      </c>
      <c r="C483" s="10">
        <f>[1]T5A_PLAN_vs_PRFM_UPS!D54+[1]T5B_PLAN_vs_PRFM_NCLP!D54</f>
        <v>22249</v>
      </c>
      <c r="D483" s="10">
        <f t="shared" si="36"/>
        <v>24467</v>
      </c>
      <c r="E483" s="10">
        <f t="shared" si="37"/>
        <v>2218</v>
      </c>
      <c r="F483" s="30">
        <f t="shared" si="38"/>
        <v>9.9689873702188861E-2</v>
      </c>
      <c r="G483" s="30">
        <f t="shared" si="39"/>
        <v>1.099689873702189</v>
      </c>
    </row>
    <row r="484" spans="1:7" ht="15.75" customHeight="1">
      <c r="A484" s="37">
        <f t="shared" si="41"/>
        <v>46</v>
      </c>
      <c r="B484" s="38" t="str">
        <f t="shared" si="41"/>
        <v>46-KUSHINAGAR</v>
      </c>
      <c r="C484" s="10">
        <f>[1]T5A_PLAN_vs_PRFM_UPS!D55+[1]T5B_PLAN_vs_PRFM_NCLP!D55</f>
        <v>45169</v>
      </c>
      <c r="D484" s="10">
        <f t="shared" si="36"/>
        <v>44463</v>
      </c>
      <c r="E484" s="10">
        <f t="shared" si="37"/>
        <v>-706</v>
      </c>
      <c r="F484" s="30">
        <f t="shared" si="38"/>
        <v>-1.5630188846332663E-2</v>
      </c>
      <c r="G484" s="30">
        <f t="shared" si="39"/>
        <v>0.98436981115366728</v>
      </c>
    </row>
    <row r="485" spans="1:7" ht="15.75" customHeight="1">
      <c r="A485" s="37">
        <f t="shared" si="41"/>
        <v>47</v>
      </c>
      <c r="B485" s="38" t="str">
        <f t="shared" si="41"/>
        <v>47-LAKHIMPUR KHERI</v>
      </c>
      <c r="C485" s="10">
        <f>[1]T5A_PLAN_vs_PRFM_UPS!D56+[1]T5B_PLAN_vs_PRFM_NCLP!D56</f>
        <v>98468</v>
      </c>
      <c r="D485" s="10">
        <f t="shared" si="36"/>
        <v>87130</v>
      </c>
      <c r="E485" s="10">
        <f t="shared" si="37"/>
        <v>-11338</v>
      </c>
      <c r="F485" s="30">
        <f t="shared" si="38"/>
        <v>-0.11514400617459479</v>
      </c>
      <c r="G485" s="30">
        <f t="shared" si="39"/>
        <v>0.88485599382540525</v>
      </c>
    </row>
    <row r="486" spans="1:7" ht="15.75" customHeight="1">
      <c r="A486" s="37">
        <f t="shared" si="41"/>
        <v>48</v>
      </c>
      <c r="B486" s="38" t="str">
        <f t="shared" si="41"/>
        <v>48-LALITPUR</v>
      </c>
      <c r="C486" s="10">
        <f>[1]T5A_PLAN_vs_PRFM_UPS!D57+[1]T5B_PLAN_vs_PRFM_NCLP!D57</f>
        <v>32892</v>
      </c>
      <c r="D486" s="10">
        <f t="shared" si="36"/>
        <v>35225</v>
      </c>
      <c r="E486" s="10">
        <f t="shared" si="37"/>
        <v>2333</v>
      </c>
      <c r="F486" s="30">
        <f t="shared" si="38"/>
        <v>7.0929101301228259E-2</v>
      </c>
      <c r="G486" s="30">
        <f t="shared" si="39"/>
        <v>1.0709291013012283</v>
      </c>
    </row>
    <row r="487" spans="1:7" ht="15.75" customHeight="1">
      <c r="A487" s="37">
        <f t="shared" ref="A487:B502" si="42">A167</f>
        <v>49</v>
      </c>
      <c r="B487" s="38" t="str">
        <f t="shared" si="42"/>
        <v>49-LUCKNOW</v>
      </c>
      <c r="C487" s="10">
        <f>[1]T5A_PLAN_vs_PRFM_UPS!D58+[1]T5B_PLAN_vs_PRFM_NCLP!D58</f>
        <v>40003</v>
      </c>
      <c r="D487" s="10">
        <f t="shared" si="36"/>
        <v>40327</v>
      </c>
      <c r="E487" s="10">
        <f t="shared" si="37"/>
        <v>324</v>
      </c>
      <c r="F487" s="30">
        <f t="shared" si="38"/>
        <v>8.0993925455590827E-3</v>
      </c>
      <c r="G487" s="30">
        <f t="shared" si="39"/>
        <v>1.008099392545559</v>
      </c>
    </row>
    <row r="488" spans="1:7" ht="15.75" customHeight="1">
      <c r="A488" s="37">
        <f t="shared" si="42"/>
        <v>50</v>
      </c>
      <c r="B488" s="38" t="str">
        <f t="shared" si="42"/>
        <v>50-MAHOBA</v>
      </c>
      <c r="C488" s="10">
        <f>[1]T5A_PLAN_vs_PRFM_UPS!D59+[1]T5B_PLAN_vs_PRFM_NCLP!D59</f>
        <v>22546</v>
      </c>
      <c r="D488" s="10">
        <f t="shared" si="36"/>
        <v>22215</v>
      </c>
      <c r="E488" s="10">
        <f t="shared" si="37"/>
        <v>-331</v>
      </c>
      <c r="F488" s="30">
        <f t="shared" si="38"/>
        <v>-1.468109642508649E-2</v>
      </c>
      <c r="G488" s="30">
        <f t="shared" si="39"/>
        <v>0.98531890357491347</v>
      </c>
    </row>
    <row r="489" spans="1:7" ht="15.75" customHeight="1">
      <c r="A489" s="37">
        <f t="shared" si="42"/>
        <v>51</v>
      </c>
      <c r="B489" s="38" t="str">
        <f t="shared" si="42"/>
        <v>51-MAHRAJGANJ</v>
      </c>
      <c r="C489" s="10">
        <f>[1]T5A_PLAN_vs_PRFM_UPS!D60+[1]T5B_PLAN_vs_PRFM_NCLP!D60</f>
        <v>45539</v>
      </c>
      <c r="D489" s="10">
        <f t="shared" si="36"/>
        <v>45235</v>
      </c>
      <c r="E489" s="10">
        <f t="shared" si="37"/>
        <v>-304</v>
      </c>
      <c r="F489" s="30">
        <f t="shared" si="38"/>
        <v>-6.6755967412547483E-3</v>
      </c>
      <c r="G489" s="30">
        <f t="shared" si="39"/>
        <v>0.99332440325874527</v>
      </c>
    </row>
    <row r="490" spans="1:7" ht="15.75" customHeight="1">
      <c r="A490" s="37">
        <f t="shared" si="42"/>
        <v>52</v>
      </c>
      <c r="B490" s="38" t="str">
        <f t="shared" si="42"/>
        <v>52-MAINPURI</v>
      </c>
      <c r="C490" s="10">
        <f>[1]T5A_PLAN_vs_PRFM_UPS!D61+[1]T5B_PLAN_vs_PRFM_NCLP!D61</f>
        <v>19606</v>
      </c>
      <c r="D490" s="10">
        <f t="shared" si="36"/>
        <v>19344</v>
      </c>
      <c r="E490" s="10">
        <f t="shared" si="37"/>
        <v>-262</v>
      </c>
      <c r="F490" s="30">
        <f t="shared" si="38"/>
        <v>-1.3363256146077732E-2</v>
      </c>
      <c r="G490" s="30">
        <f t="shared" si="39"/>
        <v>0.9866367438539223</v>
      </c>
    </row>
    <row r="491" spans="1:7" ht="15.75" customHeight="1">
      <c r="A491" s="37">
        <f t="shared" si="42"/>
        <v>53</v>
      </c>
      <c r="B491" s="38" t="str">
        <f t="shared" si="42"/>
        <v>53-MATHURA</v>
      </c>
      <c r="C491" s="10">
        <f>[1]T5A_PLAN_vs_PRFM_UPS!D62+[1]T5B_PLAN_vs_PRFM_NCLP!D62</f>
        <v>28109</v>
      </c>
      <c r="D491" s="10">
        <f t="shared" si="36"/>
        <v>28178</v>
      </c>
      <c r="E491" s="10">
        <f t="shared" si="37"/>
        <v>69</v>
      </c>
      <c r="F491" s="30">
        <f t="shared" si="38"/>
        <v>2.4547298018428262E-3</v>
      </c>
      <c r="G491" s="30">
        <f t="shared" si="39"/>
        <v>1.0024547298018429</v>
      </c>
    </row>
    <row r="492" spans="1:7" ht="15.75" customHeight="1">
      <c r="A492" s="37">
        <f t="shared" si="42"/>
        <v>54</v>
      </c>
      <c r="B492" s="38" t="str">
        <f t="shared" si="42"/>
        <v>54-MAU</v>
      </c>
      <c r="C492" s="10">
        <f>[1]T5A_PLAN_vs_PRFM_UPS!D63+[1]T5B_PLAN_vs_PRFM_NCLP!D63</f>
        <v>41863</v>
      </c>
      <c r="D492" s="10">
        <f t="shared" si="36"/>
        <v>37361</v>
      </c>
      <c r="E492" s="10">
        <f t="shared" si="37"/>
        <v>-4502</v>
      </c>
      <c r="F492" s="30">
        <f t="shared" si="38"/>
        <v>-0.10754126555669684</v>
      </c>
      <c r="G492" s="30">
        <f t="shared" si="39"/>
        <v>0.89245873444330315</v>
      </c>
    </row>
    <row r="493" spans="1:7" ht="15.75" customHeight="1">
      <c r="A493" s="37">
        <f t="shared" si="42"/>
        <v>55</v>
      </c>
      <c r="B493" s="38" t="str">
        <f t="shared" si="42"/>
        <v>55-MEERUT</v>
      </c>
      <c r="C493" s="10">
        <f>[1]T5A_PLAN_vs_PRFM_UPS!D64+[1]T5B_PLAN_vs_PRFM_NCLP!D64</f>
        <v>41608</v>
      </c>
      <c r="D493" s="10">
        <f t="shared" si="36"/>
        <v>33089</v>
      </c>
      <c r="E493" s="10">
        <f t="shared" si="37"/>
        <v>-8519</v>
      </c>
      <c r="F493" s="30">
        <f t="shared" si="38"/>
        <v>-0.2047442799461642</v>
      </c>
      <c r="G493" s="30">
        <f t="shared" si="39"/>
        <v>0.79525572005383582</v>
      </c>
    </row>
    <row r="494" spans="1:7" ht="15.75" customHeight="1">
      <c r="A494" s="37">
        <f t="shared" si="42"/>
        <v>56</v>
      </c>
      <c r="B494" s="38" t="str">
        <f t="shared" si="42"/>
        <v>56-MIRZAPUR</v>
      </c>
      <c r="C494" s="10">
        <f>[1]T5A_PLAN_vs_PRFM_UPS!D65+[1]T5B_PLAN_vs_PRFM_NCLP!D65</f>
        <v>49222</v>
      </c>
      <c r="D494" s="10">
        <f t="shared" si="36"/>
        <v>47472</v>
      </c>
      <c r="E494" s="10">
        <f t="shared" si="37"/>
        <v>-1750</v>
      </c>
      <c r="F494" s="30">
        <f t="shared" si="38"/>
        <v>-3.5553207915159889E-2</v>
      </c>
      <c r="G494" s="30">
        <f t="shared" si="39"/>
        <v>0.96444679208484008</v>
      </c>
    </row>
    <row r="495" spans="1:7" ht="15.75" customHeight="1">
      <c r="A495" s="37">
        <f t="shared" si="42"/>
        <v>57</v>
      </c>
      <c r="B495" s="38" t="str">
        <f t="shared" si="42"/>
        <v>57-MORADABAD</v>
      </c>
      <c r="C495" s="10">
        <f>[1]T5A_PLAN_vs_PRFM_UPS!D66+[1]T5B_PLAN_vs_PRFM_NCLP!D66</f>
        <v>36357</v>
      </c>
      <c r="D495" s="10">
        <f t="shared" si="36"/>
        <v>32549</v>
      </c>
      <c r="E495" s="10">
        <f t="shared" si="37"/>
        <v>-3808</v>
      </c>
      <c r="F495" s="30">
        <f t="shared" si="38"/>
        <v>-0.10473911488846714</v>
      </c>
      <c r="G495" s="30">
        <f t="shared" si="39"/>
        <v>0.8952608851115329</v>
      </c>
    </row>
    <row r="496" spans="1:7" ht="15.75" customHeight="1">
      <c r="A496" s="37">
        <f t="shared" si="42"/>
        <v>58</v>
      </c>
      <c r="B496" s="38" t="str">
        <f t="shared" si="42"/>
        <v>58-MUZAFFARNAGAR</v>
      </c>
      <c r="C496" s="10">
        <f>[1]T5A_PLAN_vs_PRFM_UPS!D67+[1]T5B_PLAN_vs_PRFM_NCLP!D67</f>
        <v>22941</v>
      </c>
      <c r="D496" s="10">
        <f t="shared" si="36"/>
        <v>22542</v>
      </c>
      <c r="E496" s="10">
        <f t="shared" si="37"/>
        <v>-399</v>
      </c>
      <c r="F496" s="30">
        <f t="shared" si="38"/>
        <v>-1.7392441480319078E-2</v>
      </c>
      <c r="G496" s="30">
        <f t="shared" si="39"/>
        <v>0.98260755851968096</v>
      </c>
    </row>
    <row r="497" spans="1:7" ht="15.75" customHeight="1">
      <c r="A497" s="37">
        <f t="shared" si="42"/>
        <v>59</v>
      </c>
      <c r="B497" s="38" t="str">
        <f t="shared" si="42"/>
        <v>59-PILIBHIT</v>
      </c>
      <c r="C497" s="10">
        <f>[1]T5A_PLAN_vs_PRFM_UPS!D68+[1]T5B_PLAN_vs_PRFM_NCLP!D68</f>
        <v>30494</v>
      </c>
      <c r="D497" s="10">
        <f t="shared" si="36"/>
        <v>29017</v>
      </c>
      <c r="E497" s="10">
        <f t="shared" si="37"/>
        <v>-1477</v>
      </c>
      <c r="F497" s="30">
        <f t="shared" si="38"/>
        <v>-4.8435757854004065E-2</v>
      </c>
      <c r="G497" s="30">
        <f t="shared" si="39"/>
        <v>0.95156424214599589</v>
      </c>
    </row>
    <row r="498" spans="1:7" ht="15.75" customHeight="1">
      <c r="A498" s="37">
        <f t="shared" si="42"/>
        <v>60</v>
      </c>
      <c r="B498" s="38" t="str">
        <f t="shared" si="42"/>
        <v>60-PRATAPGARH</v>
      </c>
      <c r="C498" s="10">
        <f>[1]T5A_PLAN_vs_PRFM_UPS!D69+[1]T5B_PLAN_vs_PRFM_NCLP!D69</f>
        <v>60411</v>
      </c>
      <c r="D498" s="10">
        <f t="shared" si="36"/>
        <v>55930</v>
      </c>
      <c r="E498" s="10">
        <f t="shared" si="37"/>
        <v>-4481</v>
      </c>
      <c r="F498" s="30">
        <f t="shared" si="38"/>
        <v>-7.4175232987369846E-2</v>
      </c>
      <c r="G498" s="30">
        <f t="shared" si="39"/>
        <v>0.92582476701263017</v>
      </c>
    </row>
    <row r="499" spans="1:7" ht="15.75" customHeight="1">
      <c r="A499" s="37">
        <f t="shared" si="42"/>
        <v>61</v>
      </c>
      <c r="B499" s="38" t="str">
        <f t="shared" si="42"/>
        <v>61-RAI BAREILY</v>
      </c>
      <c r="C499" s="10">
        <f>[1]T5A_PLAN_vs_PRFM_UPS!D70+[1]T5B_PLAN_vs_PRFM_NCLP!D70</f>
        <v>45349</v>
      </c>
      <c r="D499" s="10">
        <f t="shared" si="36"/>
        <v>39053</v>
      </c>
      <c r="E499" s="10">
        <f t="shared" si="37"/>
        <v>-6296</v>
      </c>
      <c r="F499" s="30">
        <f t="shared" si="38"/>
        <v>-0.1388343734150698</v>
      </c>
      <c r="G499" s="30">
        <f t="shared" si="39"/>
        <v>0.86116562658493023</v>
      </c>
    </row>
    <row r="500" spans="1:7" ht="15.75" customHeight="1">
      <c r="A500" s="37">
        <f t="shared" si="42"/>
        <v>62</v>
      </c>
      <c r="B500" s="38" t="str">
        <f t="shared" si="42"/>
        <v>62-RAMPUR</v>
      </c>
      <c r="C500" s="10">
        <f>[1]T5A_PLAN_vs_PRFM_UPS!D71+[1]T5B_PLAN_vs_PRFM_NCLP!D71</f>
        <v>29359</v>
      </c>
      <c r="D500" s="10">
        <f t="shared" si="36"/>
        <v>31884</v>
      </c>
      <c r="E500" s="10">
        <f t="shared" si="37"/>
        <v>2525</v>
      </c>
      <c r="F500" s="30">
        <f t="shared" si="38"/>
        <v>8.6004291699308566E-2</v>
      </c>
      <c r="G500" s="30">
        <f t="shared" si="39"/>
        <v>1.0860042916993085</v>
      </c>
    </row>
    <row r="501" spans="1:7" ht="15.75" customHeight="1">
      <c r="A501" s="37">
        <f t="shared" si="42"/>
        <v>63</v>
      </c>
      <c r="B501" s="38" t="str">
        <f t="shared" si="42"/>
        <v>63-SAHARANPUR</v>
      </c>
      <c r="C501" s="10">
        <f>[1]T5A_PLAN_vs_PRFM_UPS!D72+[1]T5B_PLAN_vs_PRFM_NCLP!D72</f>
        <v>44895</v>
      </c>
      <c r="D501" s="10">
        <f t="shared" si="36"/>
        <v>39991</v>
      </c>
      <c r="E501" s="10">
        <f t="shared" si="37"/>
        <v>-4904</v>
      </c>
      <c r="F501" s="30">
        <f t="shared" si="38"/>
        <v>-0.10923265397037532</v>
      </c>
      <c r="G501" s="30">
        <f t="shared" si="39"/>
        <v>0.89076734602962471</v>
      </c>
    </row>
    <row r="502" spans="1:7" ht="15.75" customHeight="1">
      <c r="A502" s="37">
        <f t="shared" si="42"/>
        <v>64</v>
      </c>
      <c r="B502" s="38" t="str">
        <f t="shared" si="42"/>
        <v>64-SANTKABIR NAGAR</v>
      </c>
      <c r="C502" s="10">
        <f>[1]T5A_PLAN_vs_PRFM_UPS!D73+[1]T5B_PLAN_vs_PRFM_NCLP!D73</f>
        <v>28958</v>
      </c>
      <c r="D502" s="10">
        <f t="shared" si="36"/>
        <v>26151</v>
      </c>
      <c r="E502" s="10">
        <f t="shared" si="37"/>
        <v>-2807</v>
      </c>
      <c r="F502" s="30">
        <f t="shared" si="38"/>
        <v>-9.6933489881897927E-2</v>
      </c>
      <c r="G502" s="30">
        <f t="shared" si="39"/>
        <v>0.90306651011810213</v>
      </c>
    </row>
    <row r="503" spans="1:7" ht="15.75" customHeight="1">
      <c r="A503" s="37">
        <f t="shared" ref="A503:B514" si="43">A183</f>
        <v>65</v>
      </c>
      <c r="B503" s="38" t="str">
        <f t="shared" si="43"/>
        <v>65-SHAHJAHANPUR</v>
      </c>
      <c r="C503" s="10">
        <f>[1]T5A_PLAN_vs_PRFM_UPS!D74+[1]T5B_PLAN_vs_PRFM_NCLP!D74</f>
        <v>59713</v>
      </c>
      <c r="D503" s="10">
        <f t="shared" ref="D503:D514" si="44">D343</f>
        <v>56595</v>
      </c>
      <c r="E503" s="10">
        <f t="shared" si="37"/>
        <v>-3118</v>
      </c>
      <c r="F503" s="30">
        <f t="shared" si="38"/>
        <v>-5.2216435282099377E-2</v>
      </c>
      <c r="G503" s="30">
        <f t="shared" si="39"/>
        <v>0.9477835647179006</v>
      </c>
    </row>
    <row r="504" spans="1:7" ht="15.75" customHeight="1">
      <c r="A504" s="37">
        <f t="shared" si="43"/>
        <v>66</v>
      </c>
      <c r="B504" s="38" t="str">
        <f t="shared" si="43"/>
        <v>66-SHRAWASTI</v>
      </c>
      <c r="C504" s="10">
        <f>[1]T5A_PLAN_vs_PRFM_UPS!D75+[1]T5B_PLAN_vs_PRFM_NCLP!D75</f>
        <v>15221</v>
      </c>
      <c r="D504" s="10">
        <f t="shared" si="44"/>
        <v>15846</v>
      </c>
      <c r="E504" s="10">
        <f t="shared" si="37"/>
        <v>625</v>
      </c>
      <c r="F504" s="30">
        <f t="shared" si="38"/>
        <v>4.1061691084685631E-2</v>
      </c>
      <c r="G504" s="30">
        <f t="shared" si="39"/>
        <v>1.0410616910846857</v>
      </c>
    </row>
    <row r="505" spans="1:7" ht="15.75" customHeight="1">
      <c r="A505" s="37">
        <f t="shared" si="43"/>
        <v>67</v>
      </c>
      <c r="B505" s="38" t="str">
        <f t="shared" si="43"/>
        <v>67-SIDDHARTHNAGAR</v>
      </c>
      <c r="C505" s="10">
        <f>[1]T5A_PLAN_vs_PRFM_UPS!D76+[1]T5B_PLAN_vs_PRFM_NCLP!D76</f>
        <v>45710</v>
      </c>
      <c r="D505" s="10">
        <f t="shared" si="44"/>
        <v>42640</v>
      </c>
      <c r="E505" s="10">
        <f t="shared" si="37"/>
        <v>-3070</v>
      </c>
      <c r="F505" s="30">
        <f t="shared" si="38"/>
        <v>-6.7162546488733321E-2</v>
      </c>
      <c r="G505" s="30">
        <f t="shared" si="39"/>
        <v>0.93283745351126668</v>
      </c>
    </row>
    <row r="506" spans="1:7" ht="15.75" customHeight="1">
      <c r="A506" s="37">
        <f t="shared" si="43"/>
        <v>68</v>
      </c>
      <c r="B506" s="38" t="str">
        <f t="shared" si="43"/>
        <v>68-SITAPUR</v>
      </c>
      <c r="C506" s="10">
        <f>[1]T5A_PLAN_vs_PRFM_UPS!D77+[1]T5B_PLAN_vs_PRFM_NCLP!D77</f>
        <v>76976</v>
      </c>
      <c r="D506" s="10">
        <f t="shared" si="44"/>
        <v>85469</v>
      </c>
      <c r="E506" s="10">
        <f t="shared" si="37"/>
        <v>8493</v>
      </c>
      <c r="F506" s="30">
        <f t="shared" si="38"/>
        <v>0.11033309083350655</v>
      </c>
      <c r="G506" s="30">
        <f t="shared" si="39"/>
        <v>1.1103330908335065</v>
      </c>
    </row>
    <row r="507" spans="1:7" ht="15.75" customHeight="1">
      <c r="A507" s="37">
        <f t="shared" si="43"/>
        <v>69</v>
      </c>
      <c r="B507" s="38" t="str">
        <f t="shared" si="43"/>
        <v>69-SONBHADRA</v>
      </c>
      <c r="C507" s="10">
        <f>[1]T5A_PLAN_vs_PRFM_UPS!D78+[1]T5B_PLAN_vs_PRFM_NCLP!D78</f>
        <v>37048</v>
      </c>
      <c r="D507" s="10">
        <f t="shared" si="44"/>
        <v>39400</v>
      </c>
      <c r="E507" s="10">
        <f t="shared" si="37"/>
        <v>2352</v>
      </c>
      <c r="F507" s="30">
        <f t="shared" si="38"/>
        <v>6.3485208378320016E-2</v>
      </c>
      <c r="G507" s="30">
        <f t="shared" si="39"/>
        <v>1.0634852083783199</v>
      </c>
    </row>
    <row r="508" spans="1:7" ht="15.75" customHeight="1">
      <c r="A508" s="37">
        <f t="shared" si="43"/>
        <v>70</v>
      </c>
      <c r="B508" s="38" t="str">
        <f t="shared" si="43"/>
        <v>70-SULTANPUR</v>
      </c>
      <c r="C508" s="10">
        <f>[1]T5A_PLAN_vs_PRFM_UPS!D79+[1]T5B_PLAN_vs_PRFM_NCLP!D79</f>
        <v>47910</v>
      </c>
      <c r="D508" s="10">
        <f t="shared" si="44"/>
        <v>49038</v>
      </c>
      <c r="E508" s="10">
        <f t="shared" si="37"/>
        <v>1128</v>
      </c>
      <c r="F508" s="30">
        <f t="shared" si="38"/>
        <v>2.3544145272385724E-2</v>
      </c>
      <c r="G508" s="30">
        <f t="shared" si="39"/>
        <v>1.0235441452723857</v>
      </c>
    </row>
    <row r="509" spans="1:7" ht="15.75" customHeight="1">
      <c r="A509" s="37">
        <f t="shared" si="43"/>
        <v>71</v>
      </c>
      <c r="B509" s="38" t="str">
        <f t="shared" si="43"/>
        <v>71-UNNAO</v>
      </c>
      <c r="C509" s="10">
        <f>[1]T5A_PLAN_vs_PRFM_UPS!D80+[1]T5B_PLAN_vs_PRFM_NCLP!D80</f>
        <v>42084</v>
      </c>
      <c r="D509" s="10">
        <f t="shared" si="44"/>
        <v>43158</v>
      </c>
      <c r="E509" s="10">
        <f t="shared" si="37"/>
        <v>1074</v>
      </c>
      <c r="F509" s="30">
        <f t="shared" si="38"/>
        <v>2.5520387795836898E-2</v>
      </c>
      <c r="G509" s="30">
        <f t="shared" si="39"/>
        <v>1.025520387795837</v>
      </c>
    </row>
    <row r="510" spans="1:7" ht="15.75" customHeight="1">
      <c r="A510" s="37">
        <f t="shared" si="43"/>
        <v>72</v>
      </c>
      <c r="B510" s="38" t="str">
        <f t="shared" si="43"/>
        <v>72-VARANASI</v>
      </c>
      <c r="C510" s="10">
        <f>[1]T5A_PLAN_vs_PRFM_UPS!D81+[1]T5B_PLAN_vs_PRFM_NCLP!D81</f>
        <v>66146</v>
      </c>
      <c r="D510" s="10">
        <f t="shared" si="44"/>
        <v>69262</v>
      </c>
      <c r="E510" s="10">
        <f t="shared" si="37"/>
        <v>3116</v>
      </c>
      <c r="F510" s="30">
        <f t="shared" si="38"/>
        <v>4.7107912798959879E-2</v>
      </c>
      <c r="G510" s="30">
        <f t="shared" si="39"/>
        <v>1.04710791279896</v>
      </c>
    </row>
    <row r="511" spans="1:7" ht="15.75" customHeight="1">
      <c r="A511" s="37">
        <f t="shared" si="43"/>
        <v>73</v>
      </c>
      <c r="B511" s="38" t="str">
        <f t="shared" si="43"/>
        <v>73-SAMBHAL</v>
      </c>
      <c r="C511" s="10">
        <f>[1]T5A_PLAN_vs_PRFM_UPS!D82+[1]T5B_PLAN_vs_PRFM_NCLP!D82</f>
        <v>37569</v>
      </c>
      <c r="D511" s="10">
        <f t="shared" si="44"/>
        <v>31192</v>
      </c>
      <c r="E511" s="10">
        <f t="shared" si="37"/>
        <v>-6377</v>
      </c>
      <c r="F511" s="30">
        <f t="shared" si="38"/>
        <v>-0.16974100987516302</v>
      </c>
      <c r="G511" s="30">
        <f t="shared" si="39"/>
        <v>0.83025899012483695</v>
      </c>
    </row>
    <row r="512" spans="1:7" ht="15.75" customHeight="1">
      <c r="A512" s="37">
        <f t="shared" si="43"/>
        <v>74</v>
      </c>
      <c r="B512" s="38" t="str">
        <f t="shared" si="43"/>
        <v>74-HAPUR</v>
      </c>
      <c r="C512" s="10">
        <f>[1]T5A_PLAN_vs_PRFM_UPS!D83+[1]T5B_PLAN_vs_PRFM_NCLP!D83</f>
        <v>17948</v>
      </c>
      <c r="D512" s="10">
        <f t="shared" si="44"/>
        <v>15148</v>
      </c>
      <c r="E512" s="10">
        <f t="shared" si="37"/>
        <v>-2800</v>
      </c>
      <c r="F512" s="30">
        <f t="shared" si="38"/>
        <v>-0.15600624024960999</v>
      </c>
      <c r="G512" s="30">
        <f t="shared" si="39"/>
        <v>0.84399375975039004</v>
      </c>
    </row>
    <row r="513" spans="1:7" ht="15.75" customHeight="1">
      <c r="A513" s="37">
        <f t="shared" si="43"/>
        <v>75</v>
      </c>
      <c r="B513" s="38" t="str">
        <f t="shared" si="43"/>
        <v>75-SHAMLI</v>
      </c>
      <c r="C513" s="10">
        <f>[1]T5A_PLAN_vs_PRFM_UPS!D84+[1]T5B_PLAN_vs_PRFM_NCLP!D84</f>
        <v>10949</v>
      </c>
      <c r="D513" s="10">
        <f t="shared" si="44"/>
        <v>15915</v>
      </c>
      <c r="E513" s="10">
        <f t="shared" si="37"/>
        <v>4966</v>
      </c>
      <c r="F513" s="30">
        <f t="shared" si="38"/>
        <v>0.45355740250251164</v>
      </c>
      <c r="G513" s="30">
        <f t="shared" si="39"/>
        <v>1.4535574025025118</v>
      </c>
    </row>
    <row r="514" spans="1:7" ht="15.75" customHeight="1">
      <c r="A514" s="37">
        <f t="shared" si="43"/>
        <v>0</v>
      </c>
      <c r="B514" s="24" t="str">
        <f t="shared" si="43"/>
        <v>TOTAL</v>
      </c>
      <c r="C514" s="18">
        <f>SUM(C439:C513)</f>
        <v>3111118</v>
      </c>
      <c r="D514" s="9">
        <f t="shared" si="44"/>
        <v>2961291</v>
      </c>
      <c r="E514" s="9">
        <f t="shared" si="37"/>
        <v>-149827</v>
      </c>
      <c r="F514" s="33">
        <f t="shared" si="38"/>
        <v>-4.8158571934590715E-2</v>
      </c>
      <c r="G514" s="33">
        <f t="shared" si="39"/>
        <v>0.95184142806540928</v>
      </c>
    </row>
    <row r="516" spans="1:7" ht="15.75" customHeight="1">
      <c r="A516" s="6" t="s">
        <v>59</v>
      </c>
      <c r="B516" s="4"/>
      <c r="C516" s="4"/>
      <c r="D516" s="4"/>
      <c r="E516" s="4"/>
    </row>
    <row r="517" spans="1:7" ht="69.75" customHeight="1">
      <c r="A517" s="7" t="s">
        <v>60</v>
      </c>
      <c r="B517" s="7" t="s">
        <v>61</v>
      </c>
      <c r="C517" s="7" t="s">
        <v>62</v>
      </c>
      <c r="D517" s="7" t="s">
        <v>63</v>
      </c>
      <c r="E517" s="7" t="s">
        <v>64</v>
      </c>
    </row>
    <row r="518" spans="1:7" ht="15.75" customHeight="1">
      <c r="A518" s="7">
        <v>1</v>
      </c>
      <c r="B518" s="7">
        <v>2</v>
      </c>
      <c r="C518" s="7">
        <v>3</v>
      </c>
      <c r="D518" s="7">
        <v>4</v>
      </c>
      <c r="E518" s="7">
        <v>5</v>
      </c>
    </row>
    <row r="519" spans="1:7" ht="15.75" customHeight="1">
      <c r="A519" s="28">
        <f t="shared" ref="A519:B534" si="45">A39</f>
        <v>1</v>
      </c>
      <c r="B519" s="29" t="str">
        <f t="shared" si="45"/>
        <v>01-AGRA</v>
      </c>
      <c r="C519" s="10">
        <f>[1]T5_PLAN_vs_PRFM_PS!F10+[1]T5A_PLAN_vs_PRFM_UPS!F10+[1]T5B_PLAN_vs_PRFM_NCLP!F10</f>
        <v>36411752</v>
      </c>
      <c r="D519" s="10">
        <f>'[1]AT4_enrolment vs availed_PY'!T10+'[1]AT4A_enrolment vs availed_UPY'!T10</f>
        <v>33308069</v>
      </c>
      <c r="E519" s="39">
        <f t="shared" ref="E519:E594" si="46">D519/C519</f>
        <v>0.91476150337396567</v>
      </c>
    </row>
    <row r="520" spans="1:7" ht="15.75" customHeight="1">
      <c r="A520" s="28">
        <f t="shared" si="45"/>
        <v>2</v>
      </c>
      <c r="B520" s="29" t="str">
        <f t="shared" si="45"/>
        <v>02-ALIGARH</v>
      </c>
      <c r="C520" s="10">
        <f>[1]T5_PLAN_vs_PRFM_PS!F11+[1]T5A_PLAN_vs_PRFM_UPS!F11+[1]T5B_PLAN_vs_PRFM_NCLP!F11</f>
        <v>37516336</v>
      </c>
      <c r="D520" s="10">
        <f>'[1]AT4_enrolment vs availed_PY'!T11+'[1]AT4A_enrolment vs availed_UPY'!T11</f>
        <v>28785949</v>
      </c>
      <c r="E520" s="39">
        <f t="shared" si="46"/>
        <v>0.76729105422235266</v>
      </c>
    </row>
    <row r="521" spans="1:7" ht="15.75" customHeight="1">
      <c r="A521" s="28">
        <f t="shared" si="45"/>
        <v>3</v>
      </c>
      <c r="B521" s="29" t="str">
        <f t="shared" si="45"/>
        <v>03-ALLAHABAD</v>
      </c>
      <c r="C521" s="10">
        <f>[1]T5_PLAN_vs_PRFM_PS!F12+[1]T5A_PLAN_vs_PRFM_UPS!F12+[1]T5B_PLAN_vs_PRFM_NCLP!F12</f>
        <v>65539854</v>
      </c>
      <c r="D521" s="10">
        <f>'[1]AT4_enrolment vs availed_PY'!T12+'[1]AT4A_enrolment vs availed_UPY'!T12</f>
        <v>57459566</v>
      </c>
      <c r="E521" s="39">
        <f t="shared" si="46"/>
        <v>0.87671184009656167</v>
      </c>
    </row>
    <row r="522" spans="1:7" ht="15.75" customHeight="1">
      <c r="A522" s="28">
        <f t="shared" si="45"/>
        <v>4</v>
      </c>
      <c r="B522" s="29" t="str">
        <f t="shared" si="45"/>
        <v>04-AMBEDKAR NAGAR</v>
      </c>
      <c r="C522" s="10">
        <f>[1]T5_PLAN_vs_PRFM_PS!F13+[1]T5A_PLAN_vs_PRFM_UPS!F13+[1]T5B_PLAN_vs_PRFM_NCLP!F13</f>
        <v>27657825</v>
      </c>
      <c r="D522" s="10">
        <f>'[1]AT4_enrolment vs availed_PY'!T13+'[1]AT4A_enrolment vs availed_UPY'!T13</f>
        <v>27288735</v>
      </c>
      <c r="E522" s="39">
        <f t="shared" si="46"/>
        <v>0.98665513286023032</v>
      </c>
    </row>
    <row r="523" spans="1:7" ht="15.75" customHeight="1">
      <c r="A523" s="28">
        <f t="shared" si="45"/>
        <v>5</v>
      </c>
      <c r="B523" s="29" t="str">
        <f t="shared" si="45"/>
        <v>05-AURAIYA</v>
      </c>
      <c r="C523" s="10">
        <f>[1]T5_PLAN_vs_PRFM_PS!F14+[1]T5A_PLAN_vs_PRFM_UPS!F14+[1]T5B_PLAN_vs_PRFM_NCLP!F14</f>
        <v>18008523</v>
      </c>
      <c r="D523" s="10">
        <f>'[1]AT4_enrolment vs availed_PY'!T14+'[1]AT4A_enrolment vs availed_UPY'!T14</f>
        <v>18985693</v>
      </c>
      <c r="E523" s="39">
        <f t="shared" si="46"/>
        <v>1.0542615293880571</v>
      </c>
    </row>
    <row r="524" spans="1:7" ht="15.75" customHeight="1">
      <c r="A524" s="28">
        <f t="shared" si="45"/>
        <v>6</v>
      </c>
      <c r="B524" s="29" t="str">
        <f t="shared" si="45"/>
        <v>06-AZAMGARH</v>
      </c>
      <c r="C524" s="10">
        <f>[1]T5_PLAN_vs_PRFM_PS!F15+[1]T5A_PLAN_vs_PRFM_UPS!F15+[1]T5B_PLAN_vs_PRFM_NCLP!F15</f>
        <v>63483199</v>
      </c>
      <c r="D524" s="10">
        <f>'[1]AT4_enrolment vs availed_PY'!T15+'[1]AT4A_enrolment vs availed_UPY'!T15</f>
        <v>49782298</v>
      </c>
      <c r="E524" s="39">
        <f t="shared" si="46"/>
        <v>0.78418067747342091</v>
      </c>
    </row>
    <row r="525" spans="1:7" ht="15.75" customHeight="1">
      <c r="A525" s="28">
        <f t="shared" si="45"/>
        <v>7</v>
      </c>
      <c r="B525" s="29" t="str">
        <f t="shared" si="45"/>
        <v>07-BADAUN</v>
      </c>
      <c r="C525" s="10">
        <f>[1]T5_PLAN_vs_PRFM_PS!F16+[1]T5A_PLAN_vs_PRFM_UPS!F16+[1]T5B_PLAN_vs_PRFM_NCLP!F16</f>
        <v>41812654</v>
      </c>
      <c r="D525" s="10">
        <f>'[1]AT4_enrolment vs availed_PY'!T16+'[1]AT4A_enrolment vs availed_UPY'!T16</f>
        <v>38538055</v>
      </c>
      <c r="E525" s="39">
        <f t="shared" si="46"/>
        <v>0.92168401938800637</v>
      </c>
    </row>
    <row r="526" spans="1:7" ht="15.75" customHeight="1">
      <c r="A526" s="28">
        <f t="shared" si="45"/>
        <v>8</v>
      </c>
      <c r="B526" s="29" t="str">
        <f t="shared" si="45"/>
        <v>08-BAGHPAT</v>
      </c>
      <c r="C526" s="10">
        <f>[1]T5_PLAN_vs_PRFM_PS!F17+[1]T5A_PLAN_vs_PRFM_UPS!F17+[1]T5B_PLAN_vs_PRFM_NCLP!F17</f>
        <v>13360230</v>
      </c>
      <c r="D526" s="10">
        <f>'[1]AT4_enrolment vs availed_PY'!T17+'[1]AT4A_enrolment vs availed_UPY'!T17</f>
        <v>12664460</v>
      </c>
      <c r="E526" s="39">
        <f t="shared" si="46"/>
        <v>0.94792230373279507</v>
      </c>
    </row>
    <row r="527" spans="1:7" ht="15.75" customHeight="1">
      <c r="A527" s="28">
        <f t="shared" si="45"/>
        <v>9</v>
      </c>
      <c r="B527" s="29" t="str">
        <f t="shared" si="45"/>
        <v>09-BAHRAICH</v>
      </c>
      <c r="C527" s="10">
        <f>[1]T5_PLAN_vs_PRFM_PS!F18+[1]T5A_PLAN_vs_PRFM_UPS!F18+[1]T5B_PLAN_vs_PRFM_NCLP!F18</f>
        <v>64482561</v>
      </c>
      <c r="D527" s="10">
        <f>'[1]AT4_enrolment vs availed_PY'!T18+'[1]AT4A_enrolment vs availed_UPY'!T18</f>
        <v>55833359</v>
      </c>
      <c r="E527" s="39">
        <f t="shared" si="46"/>
        <v>0.8658675792979128</v>
      </c>
    </row>
    <row r="528" spans="1:7" ht="15.75" customHeight="1">
      <c r="A528" s="28">
        <f t="shared" si="45"/>
        <v>10</v>
      </c>
      <c r="B528" s="29" t="str">
        <f t="shared" si="45"/>
        <v>10-BALLIA</v>
      </c>
      <c r="C528" s="10">
        <f>[1]T5_PLAN_vs_PRFM_PS!F19+[1]T5A_PLAN_vs_PRFM_UPS!F19+[1]T5B_PLAN_vs_PRFM_NCLP!F19</f>
        <v>58091930</v>
      </c>
      <c r="D528" s="10">
        <f>'[1]AT4_enrolment vs availed_PY'!T19+'[1]AT4A_enrolment vs availed_UPY'!T19</f>
        <v>44284702</v>
      </c>
      <c r="E528" s="39">
        <f t="shared" si="46"/>
        <v>0.76232106593807436</v>
      </c>
    </row>
    <row r="529" spans="1:5" ht="15.75" customHeight="1">
      <c r="A529" s="28">
        <f t="shared" si="45"/>
        <v>11</v>
      </c>
      <c r="B529" s="29" t="str">
        <f t="shared" si="45"/>
        <v>11-BALRAMPUR</v>
      </c>
      <c r="C529" s="10">
        <f>[1]T5_PLAN_vs_PRFM_PS!F20+[1]T5A_PLAN_vs_PRFM_UPS!F20+[1]T5B_PLAN_vs_PRFM_NCLP!F20</f>
        <v>35016696</v>
      </c>
      <c r="D529" s="10">
        <f>'[1]AT4_enrolment vs availed_PY'!T20+'[1]AT4A_enrolment vs availed_UPY'!T20</f>
        <v>33680786</v>
      </c>
      <c r="E529" s="39">
        <f t="shared" si="46"/>
        <v>0.96184934181111781</v>
      </c>
    </row>
    <row r="530" spans="1:5" ht="15.75" customHeight="1">
      <c r="A530" s="28">
        <f t="shared" si="45"/>
        <v>12</v>
      </c>
      <c r="B530" s="29" t="str">
        <f t="shared" si="45"/>
        <v>12-BANDA</v>
      </c>
      <c r="C530" s="10">
        <f>[1]T5_PLAN_vs_PRFM_PS!F21+[1]T5A_PLAN_vs_PRFM_UPS!F21+[1]T5B_PLAN_vs_PRFM_NCLP!F21</f>
        <v>31962047</v>
      </c>
      <c r="D530" s="10">
        <f>'[1]AT4_enrolment vs availed_PY'!T21+'[1]AT4A_enrolment vs availed_UPY'!T21</f>
        <v>30939221</v>
      </c>
      <c r="E530" s="39">
        <f t="shared" si="46"/>
        <v>0.96799873299729522</v>
      </c>
    </row>
    <row r="531" spans="1:5" ht="15.75" customHeight="1">
      <c r="A531" s="28">
        <f t="shared" si="45"/>
        <v>13</v>
      </c>
      <c r="B531" s="29" t="str">
        <f t="shared" si="45"/>
        <v>13-BARABANKI</v>
      </c>
      <c r="C531" s="10">
        <f>[1]T5_PLAN_vs_PRFM_PS!F22+[1]T5A_PLAN_vs_PRFM_UPS!F22+[1]T5B_PLAN_vs_PRFM_NCLP!F22</f>
        <v>43814589</v>
      </c>
      <c r="D531" s="10">
        <f>'[1]AT4_enrolment vs availed_PY'!T22+'[1]AT4A_enrolment vs availed_UPY'!T22</f>
        <v>41049444</v>
      </c>
      <c r="E531" s="39">
        <f t="shared" si="46"/>
        <v>0.93688985648136514</v>
      </c>
    </row>
    <row r="532" spans="1:5" ht="15.75" customHeight="1">
      <c r="A532" s="28">
        <f t="shared" si="45"/>
        <v>14</v>
      </c>
      <c r="B532" s="29" t="str">
        <f t="shared" si="45"/>
        <v>14-BAREILY</v>
      </c>
      <c r="C532" s="10">
        <f>[1]T5_PLAN_vs_PRFM_PS!F23+[1]T5A_PLAN_vs_PRFM_UPS!F23+[1]T5B_PLAN_vs_PRFM_NCLP!F23</f>
        <v>51472577</v>
      </c>
      <c r="D532" s="10">
        <f>'[1]AT4_enrolment vs availed_PY'!T23+'[1]AT4A_enrolment vs availed_UPY'!T23</f>
        <v>45506683</v>
      </c>
      <c r="E532" s="39">
        <f t="shared" si="46"/>
        <v>0.88409568069615008</v>
      </c>
    </row>
    <row r="533" spans="1:5" ht="15.75" customHeight="1">
      <c r="A533" s="28">
        <f t="shared" si="45"/>
        <v>15</v>
      </c>
      <c r="B533" s="29" t="str">
        <f t="shared" si="45"/>
        <v>15-BASTI</v>
      </c>
      <c r="C533" s="10">
        <f>[1]T5_PLAN_vs_PRFM_PS!F24+[1]T5A_PLAN_vs_PRFM_UPS!F24+[1]T5B_PLAN_vs_PRFM_NCLP!F24</f>
        <v>38099750</v>
      </c>
      <c r="D533" s="10">
        <f>'[1]AT4_enrolment vs availed_PY'!T24+'[1]AT4A_enrolment vs availed_UPY'!T24</f>
        <v>30594155</v>
      </c>
      <c r="E533" s="39">
        <f t="shared" si="46"/>
        <v>0.80300146326419464</v>
      </c>
    </row>
    <row r="534" spans="1:5" ht="15.75" customHeight="1">
      <c r="A534" s="28">
        <f t="shared" si="45"/>
        <v>16</v>
      </c>
      <c r="B534" s="29" t="str">
        <f t="shared" si="45"/>
        <v>16-BHADOHI</v>
      </c>
      <c r="C534" s="10">
        <f>[1]T5_PLAN_vs_PRFM_PS!F25+[1]T5A_PLAN_vs_PRFM_UPS!F25+[1]T5B_PLAN_vs_PRFM_NCLP!F25</f>
        <v>18895500</v>
      </c>
      <c r="D534" s="10">
        <f>'[1]AT4_enrolment vs availed_PY'!T25+'[1]AT4A_enrolment vs availed_UPY'!T25</f>
        <v>18720004</v>
      </c>
      <c r="E534" s="39">
        <f t="shared" si="46"/>
        <v>0.99071228599401973</v>
      </c>
    </row>
    <row r="535" spans="1:5" ht="15.75" customHeight="1">
      <c r="A535" s="28">
        <f t="shared" ref="A535:B550" si="47">A55</f>
        <v>17</v>
      </c>
      <c r="B535" s="29" t="str">
        <f t="shared" si="47"/>
        <v>17-BIJNOUR</v>
      </c>
      <c r="C535" s="10">
        <f>[1]T5_PLAN_vs_PRFM_PS!F26+[1]T5A_PLAN_vs_PRFM_UPS!F26+[1]T5B_PLAN_vs_PRFM_NCLP!F26</f>
        <v>42334565</v>
      </c>
      <c r="D535" s="10">
        <f>'[1]AT4_enrolment vs availed_PY'!T26+'[1]AT4A_enrolment vs availed_UPY'!T26</f>
        <v>35205771</v>
      </c>
      <c r="E535" s="39">
        <f t="shared" si="46"/>
        <v>0.83160819061209201</v>
      </c>
    </row>
    <row r="536" spans="1:5" ht="15.75" customHeight="1">
      <c r="A536" s="28">
        <f t="shared" si="47"/>
        <v>18</v>
      </c>
      <c r="B536" s="29" t="str">
        <f t="shared" si="47"/>
        <v>18-BULANDSHAHAR</v>
      </c>
      <c r="C536" s="10">
        <f>[1]T5_PLAN_vs_PRFM_PS!F27+[1]T5A_PLAN_vs_PRFM_UPS!F27+[1]T5B_PLAN_vs_PRFM_NCLP!F27</f>
        <v>29147729</v>
      </c>
      <c r="D536" s="10">
        <f>'[1]AT4_enrolment vs availed_PY'!T27+'[1]AT4A_enrolment vs availed_UPY'!T27</f>
        <v>32732835</v>
      </c>
      <c r="E536" s="39">
        <f t="shared" si="46"/>
        <v>1.1229977814051997</v>
      </c>
    </row>
    <row r="537" spans="1:5" ht="15.75" customHeight="1">
      <c r="A537" s="28">
        <f t="shared" si="47"/>
        <v>19</v>
      </c>
      <c r="B537" s="29" t="str">
        <f t="shared" si="47"/>
        <v>19-CHANDAULI</v>
      </c>
      <c r="C537" s="10">
        <f>[1]T5_PLAN_vs_PRFM_PS!F28+[1]T5A_PLAN_vs_PRFM_UPS!F28+[1]T5B_PLAN_vs_PRFM_NCLP!F28</f>
        <v>32862856</v>
      </c>
      <c r="D537" s="10">
        <f>'[1]AT4_enrolment vs availed_PY'!T28+'[1]AT4A_enrolment vs availed_UPY'!T28</f>
        <v>30211125</v>
      </c>
      <c r="E537" s="39">
        <f t="shared" si="46"/>
        <v>0.91930917385877842</v>
      </c>
    </row>
    <row r="538" spans="1:5" ht="15.75" customHeight="1">
      <c r="A538" s="28">
        <f t="shared" si="47"/>
        <v>20</v>
      </c>
      <c r="B538" s="29" t="str">
        <f t="shared" si="47"/>
        <v>20-CHITRAKOOT</v>
      </c>
      <c r="C538" s="10">
        <f>[1]T5_PLAN_vs_PRFM_PS!F29+[1]T5A_PLAN_vs_PRFM_UPS!F29+[1]T5B_PLAN_vs_PRFM_NCLP!F29</f>
        <v>21202233</v>
      </c>
      <c r="D538" s="10">
        <f>'[1]AT4_enrolment vs availed_PY'!T29+'[1]AT4A_enrolment vs availed_UPY'!T29</f>
        <v>19969309</v>
      </c>
      <c r="E538" s="39">
        <f t="shared" si="46"/>
        <v>0.94184933256794223</v>
      </c>
    </row>
    <row r="539" spans="1:5" ht="15.75" customHeight="1">
      <c r="A539" s="28">
        <f t="shared" si="47"/>
        <v>21</v>
      </c>
      <c r="B539" s="29" t="str">
        <f t="shared" si="47"/>
        <v>21-AMETHI</v>
      </c>
      <c r="C539" s="10">
        <f>[1]T5_PLAN_vs_PRFM_PS!F30+[1]T5A_PLAN_vs_PRFM_UPS!F30+[1]T5B_PLAN_vs_PRFM_NCLP!F30</f>
        <v>21987199</v>
      </c>
      <c r="D539" s="10">
        <f>'[1]AT4_enrolment vs availed_PY'!T30+'[1]AT4A_enrolment vs availed_UPY'!T30</f>
        <v>20968046</v>
      </c>
      <c r="E539" s="39">
        <f t="shared" si="46"/>
        <v>0.9536478930308494</v>
      </c>
    </row>
    <row r="540" spans="1:5" ht="15.75" customHeight="1">
      <c r="A540" s="28">
        <f t="shared" si="47"/>
        <v>22</v>
      </c>
      <c r="B540" s="29" t="str">
        <f t="shared" si="47"/>
        <v>22-DEORIA</v>
      </c>
      <c r="C540" s="10">
        <f>[1]T5_PLAN_vs_PRFM_PS!F31+[1]T5A_PLAN_vs_PRFM_UPS!F31+[1]T5B_PLAN_vs_PRFM_NCLP!F31</f>
        <v>39439972</v>
      </c>
      <c r="D540" s="10">
        <f>'[1]AT4_enrolment vs availed_PY'!T31+'[1]AT4A_enrolment vs availed_UPY'!T31</f>
        <v>36543541</v>
      </c>
      <c r="E540" s="39">
        <f t="shared" si="46"/>
        <v>0.92656102798450257</v>
      </c>
    </row>
    <row r="541" spans="1:5" ht="15.75" customHeight="1">
      <c r="A541" s="28">
        <f t="shared" si="47"/>
        <v>23</v>
      </c>
      <c r="B541" s="29" t="str">
        <f t="shared" si="47"/>
        <v>23-ETAH</v>
      </c>
      <c r="C541" s="10">
        <f>[1]T5_PLAN_vs_PRFM_PS!F32+[1]T5A_PLAN_vs_PRFM_UPS!F32+[1]T5B_PLAN_vs_PRFM_NCLP!F32</f>
        <v>25820145</v>
      </c>
      <c r="D541" s="10">
        <f>'[1]AT4_enrolment vs availed_PY'!T32+'[1]AT4A_enrolment vs availed_UPY'!T32</f>
        <v>22961500</v>
      </c>
      <c r="E541" s="39">
        <f t="shared" si="46"/>
        <v>0.88928625304001974</v>
      </c>
    </row>
    <row r="542" spans="1:5" ht="15.75" customHeight="1">
      <c r="A542" s="28">
        <f t="shared" si="47"/>
        <v>24</v>
      </c>
      <c r="B542" s="29" t="str">
        <f t="shared" si="47"/>
        <v>24-FAIZABAD</v>
      </c>
      <c r="C542" s="10">
        <f>[1]T5_PLAN_vs_PRFM_PS!F33+[1]T5A_PLAN_vs_PRFM_UPS!F33+[1]T5B_PLAN_vs_PRFM_NCLP!F33</f>
        <v>34035118</v>
      </c>
      <c r="D542" s="10">
        <f>'[1]AT4_enrolment vs availed_PY'!T33+'[1]AT4A_enrolment vs availed_UPY'!T33</f>
        <v>30295423</v>
      </c>
      <c r="E542" s="39">
        <f t="shared" si="46"/>
        <v>0.89012246115908866</v>
      </c>
    </row>
    <row r="543" spans="1:5" ht="15.75" customHeight="1">
      <c r="A543" s="28">
        <f t="shared" si="47"/>
        <v>25</v>
      </c>
      <c r="B543" s="29" t="str">
        <f t="shared" si="47"/>
        <v>25-FARRUKHABAD</v>
      </c>
      <c r="C543" s="10">
        <f>[1]T5_PLAN_vs_PRFM_PS!F34+[1]T5A_PLAN_vs_PRFM_UPS!F34+[1]T5B_PLAN_vs_PRFM_NCLP!F34</f>
        <v>26842478</v>
      </c>
      <c r="D543" s="10">
        <f>'[1]AT4_enrolment vs availed_PY'!T34+'[1]AT4A_enrolment vs availed_UPY'!T34</f>
        <v>24739204</v>
      </c>
      <c r="E543" s="39">
        <f t="shared" si="46"/>
        <v>0.92164382140873879</v>
      </c>
    </row>
    <row r="544" spans="1:5" ht="15.75" customHeight="1">
      <c r="A544" s="28">
        <f t="shared" si="47"/>
        <v>26</v>
      </c>
      <c r="B544" s="29" t="str">
        <f t="shared" si="47"/>
        <v>26-FATEHPUR</v>
      </c>
      <c r="C544" s="10">
        <f>[1]T5_PLAN_vs_PRFM_PS!F35+[1]T5A_PLAN_vs_PRFM_UPS!F35+[1]T5B_PLAN_vs_PRFM_NCLP!F35</f>
        <v>39524199</v>
      </c>
      <c r="D544" s="10">
        <f>'[1]AT4_enrolment vs availed_PY'!T35+'[1]AT4A_enrolment vs availed_UPY'!T35</f>
        <v>36395689</v>
      </c>
      <c r="E544" s="39">
        <f t="shared" si="46"/>
        <v>0.92084570771440555</v>
      </c>
    </row>
    <row r="545" spans="1:5" ht="15.75" customHeight="1">
      <c r="A545" s="28">
        <f t="shared" si="47"/>
        <v>27</v>
      </c>
      <c r="B545" s="29" t="str">
        <f t="shared" si="47"/>
        <v>27-FIROZABAD</v>
      </c>
      <c r="C545" s="10">
        <f>[1]T5_PLAN_vs_PRFM_PS!F36+[1]T5A_PLAN_vs_PRFM_UPS!F36+[1]T5B_PLAN_vs_PRFM_NCLP!F36</f>
        <v>23137725</v>
      </c>
      <c r="D545" s="10">
        <f>'[1]AT4_enrolment vs availed_PY'!T36+'[1]AT4A_enrolment vs availed_UPY'!T36</f>
        <v>22189714</v>
      </c>
      <c r="E545" s="39">
        <f t="shared" si="46"/>
        <v>0.95902747569175451</v>
      </c>
    </row>
    <row r="546" spans="1:5" ht="15.75" customHeight="1">
      <c r="A546" s="28">
        <f t="shared" si="47"/>
        <v>28</v>
      </c>
      <c r="B546" s="29" t="str">
        <f t="shared" si="47"/>
        <v>28-G.B. NAGAR</v>
      </c>
      <c r="C546" s="10">
        <f>[1]T5_PLAN_vs_PRFM_PS!F37+[1]T5A_PLAN_vs_PRFM_UPS!F37+[1]T5B_PLAN_vs_PRFM_NCLP!F37</f>
        <v>15599285</v>
      </c>
      <c r="D546" s="10">
        <f>'[1]AT4_enrolment vs availed_PY'!T37+'[1]AT4A_enrolment vs availed_UPY'!T37</f>
        <v>12668491</v>
      </c>
      <c r="E546" s="39">
        <f t="shared" si="46"/>
        <v>0.81211997857594109</v>
      </c>
    </row>
    <row r="547" spans="1:5" ht="15.75" customHeight="1">
      <c r="A547" s="28">
        <f t="shared" si="47"/>
        <v>29</v>
      </c>
      <c r="B547" s="29" t="str">
        <f t="shared" si="47"/>
        <v>29-GHAZIPUR</v>
      </c>
      <c r="C547" s="10">
        <f>[1]T5_PLAN_vs_PRFM_PS!F38+[1]T5A_PLAN_vs_PRFM_UPS!F38+[1]T5B_PLAN_vs_PRFM_NCLP!F38</f>
        <v>45580886</v>
      </c>
      <c r="D547" s="10">
        <f>'[1]AT4_enrolment vs availed_PY'!T38+'[1]AT4A_enrolment vs availed_UPY'!T38</f>
        <v>41556200</v>
      </c>
      <c r="E547" s="39">
        <f t="shared" si="46"/>
        <v>0.91170233066553374</v>
      </c>
    </row>
    <row r="548" spans="1:5" ht="15.75" customHeight="1">
      <c r="A548" s="28">
        <f t="shared" si="47"/>
        <v>30</v>
      </c>
      <c r="B548" s="29" t="str">
        <f t="shared" si="47"/>
        <v>30-GHAZIYABAD</v>
      </c>
      <c r="C548" s="10">
        <f>[1]T5_PLAN_vs_PRFM_PS!F39+[1]T5A_PLAN_vs_PRFM_UPS!F39+[1]T5B_PLAN_vs_PRFM_NCLP!F39</f>
        <v>15413541</v>
      </c>
      <c r="D548" s="10">
        <f>'[1]AT4_enrolment vs availed_PY'!T39+'[1]AT4A_enrolment vs availed_UPY'!T39</f>
        <v>12311917</v>
      </c>
      <c r="E548" s="39">
        <f t="shared" si="46"/>
        <v>0.79877278037538546</v>
      </c>
    </row>
    <row r="549" spans="1:5" ht="15.75" customHeight="1">
      <c r="A549" s="28">
        <f t="shared" si="47"/>
        <v>31</v>
      </c>
      <c r="B549" s="29" t="str">
        <f t="shared" si="47"/>
        <v>31-GONDA</v>
      </c>
      <c r="C549" s="10">
        <f>[1]T5_PLAN_vs_PRFM_PS!F40+[1]T5A_PLAN_vs_PRFM_UPS!F40+[1]T5B_PLAN_vs_PRFM_NCLP!F40</f>
        <v>50649573</v>
      </c>
      <c r="D549" s="10">
        <f>'[1]AT4_enrolment vs availed_PY'!T40+'[1]AT4A_enrolment vs availed_UPY'!T40</f>
        <v>45727666</v>
      </c>
      <c r="E549" s="39">
        <f t="shared" si="46"/>
        <v>0.90282431403715879</v>
      </c>
    </row>
    <row r="550" spans="1:5" ht="15.75" customHeight="1">
      <c r="A550" s="28">
        <f t="shared" si="47"/>
        <v>32</v>
      </c>
      <c r="B550" s="29" t="str">
        <f t="shared" si="47"/>
        <v>32-GORAKHPUR</v>
      </c>
      <c r="C550" s="10">
        <f>[1]T5_PLAN_vs_PRFM_PS!F41+[1]T5A_PLAN_vs_PRFM_UPS!F41+[1]T5B_PLAN_vs_PRFM_NCLP!F41</f>
        <v>46617298</v>
      </c>
      <c r="D550" s="10">
        <f>'[1]AT4_enrolment vs availed_PY'!T41+'[1]AT4A_enrolment vs availed_UPY'!T41</f>
        <v>39530066</v>
      </c>
      <c r="E550" s="39">
        <f t="shared" si="46"/>
        <v>0.8479699102251701</v>
      </c>
    </row>
    <row r="551" spans="1:5" ht="15.75" customHeight="1">
      <c r="A551" s="28">
        <f t="shared" ref="A551:B566" si="48">A71</f>
        <v>33</v>
      </c>
      <c r="B551" s="29" t="str">
        <f t="shared" si="48"/>
        <v>33-HAMEERPUR</v>
      </c>
      <c r="C551" s="10">
        <f>[1]T5_PLAN_vs_PRFM_PS!F42+[1]T5A_PLAN_vs_PRFM_UPS!F42+[1]T5B_PLAN_vs_PRFM_NCLP!F42</f>
        <v>16590990</v>
      </c>
      <c r="D551" s="10">
        <f>'[1]AT4_enrolment vs availed_PY'!T42+'[1]AT4A_enrolment vs availed_UPY'!T42</f>
        <v>16527819</v>
      </c>
      <c r="E551" s="39">
        <f t="shared" si="46"/>
        <v>0.99619245144503132</v>
      </c>
    </row>
    <row r="552" spans="1:5" ht="15.75" customHeight="1">
      <c r="A552" s="28">
        <f t="shared" si="48"/>
        <v>34</v>
      </c>
      <c r="B552" s="29" t="str">
        <f t="shared" si="48"/>
        <v>34-HARDOI</v>
      </c>
      <c r="C552" s="10">
        <f>[1]T5_PLAN_vs_PRFM_PS!F43+[1]T5A_PLAN_vs_PRFM_UPS!F43+[1]T5B_PLAN_vs_PRFM_NCLP!F43</f>
        <v>70220371</v>
      </c>
      <c r="D552" s="10">
        <f>'[1]AT4_enrolment vs availed_PY'!T43+'[1]AT4A_enrolment vs availed_UPY'!T43</f>
        <v>65079804</v>
      </c>
      <c r="E552" s="39">
        <f t="shared" si="46"/>
        <v>0.92679379321422273</v>
      </c>
    </row>
    <row r="553" spans="1:5" ht="15.75" customHeight="1">
      <c r="A553" s="28">
        <f t="shared" si="48"/>
        <v>35</v>
      </c>
      <c r="B553" s="29" t="str">
        <f t="shared" si="48"/>
        <v>35-HATHRAS</v>
      </c>
      <c r="C553" s="10">
        <f>[1]T5_PLAN_vs_PRFM_PS!F44+[1]T5A_PLAN_vs_PRFM_UPS!F44+[1]T5B_PLAN_vs_PRFM_NCLP!F44</f>
        <v>17518722</v>
      </c>
      <c r="D553" s="10">
        <f>'[1]AT4_enrolment vs availed_PY'!T44+'[1]AT4A_enrolment vs availed_UPY'!T44</f>
        <v>16489968</v>
      </c>
      <c r="E553" s="39">
        <f t="shared" si="46"/>
        <v>0.9412768808135662</v>
      </c>
    </row>
    <row r="554" spans="1:5" ht="15.75" customHeight="1">
      <c r="A554" s="28">
        <f t="shared" si="48"/>
        <v>36</v>
      </c>
      <c r="B554" s="29" t="str">
        <f t="shared" si="48"/>
        <v>36-ITAWAH</v>
      </c>
      <c r="C554" s="10">
        <f>[1]T5_PLAN_vs_PRFM_PS!F45+[1]T5A_PLAN_vs_PRFM_UPS!F45+[1]T5B_PLAN_vs_PRFM_NCLP!F45</f>
        <v>20509398</v>
      </c>
      <c r="D554" s="10">
        <f>'[1]AT4_enrolment vs availed_PY'!T45+'[1]AT4A_enrolment vs availed_UPY'!T45</f>
        <v>18112058</v>
      </c>
      <c r="E554" s="39">
        <f t="shared" si="46"/>
        <v>0.8831101722244602</v>
      </c>
    </row>
    <row r="555" spans="1:5" ht="15.75" customHeight="1">
      <c r="A555" s="28">
        <f t="shared" si="48"/>
        <v>37</v>
      </c>
      <c r="B555" s="29" t="str">
        <f t="shared" si="48"/>
        <v>37-J.P. NAGAR</v>
      </c>
      <c r="C555" s="10">
        <f>[1]T5_PLAN_vs_PRFM_PS!F46+[1]T5A_PLAN_vs_PRFM_UPS!F46+[1]T5B_PLAN_vs_PRFM_NCLP!F46</f>
        <v>18803616</v>
      </c>
      <c r="D555" s="10">
        <f>'[1]AT4_enrolment vs availed_PY'!T46+'[1]AT4A_enrolment vs availed_UPY'!T46</f>
        <v>17291862</v>
      </c>
      <c r="E555" s="39">
        <f t="shared" si="46"/>
        <v>0.91960301678145306</v>
      </c>
    </row>
    <row r="556" spans="1:5" ht="15.75" customHeight="1">
      <c r="A556" s="28">
        <f t="shared" si="48"/>
        <v>38</v>
      </c>
      <c r="B556" s="29" t="str">
        <f t="shared" si="48"/>
        <v>38-JALAUN</v>
      </c>
      <c r="C556" s="10">
        <f>[1]T5_PLAN_vs_PRFM_PS!F47+[1]T5A_PLAN_vs_PRFM_UPS!F47+[1]T5B_PLAN_vs_PRFM_NCLP!F47</f>
        <v>19779760</v>
      </c>
      <c r="D556" s="10">
        <f>'[1]AT4_enrolment vs availed_PY'!T47+'[1]AT4A_enrolment vs availed_UPY'!T47</f>
        <v>18770155</v>
      </c>
      <c r="E556" s="39">
        <f t="shared" si="46"/>
        <v>0.94895767188277313</v>
      </c>
    </row>
    <row r="557" spans="1:5" ht="15.75" customHeight="1">
      <c r="A557" s="28">
        <f t="shared" si="48"/>
        <v>39</v>
      </c>
      <c r="B557" s="29" t="str">
        <f t="shared" si="48"/>
        <v>39-JAUNPUR</v>
      </c>
      <c r="C557" s="10">
        <f>[1]T5_PLAN_vs_PRFM_PS!F48+[1]T5A_PLAN_vs_PRFM_UPS!F48+[1]T5B_PLAN_vs_PRFM_NCLP!F48</f>
        <v>62202257</v>
      </c>
      <c r="D557" s="10">
        <f>'[1]AT4_enrolment vs availed_PY'!T48+'[1]AT4A_enrolment vs availed_UPY'!T48</f>
        <v>55374430</v>
      </c>
      <c r="E557" s="39">
        <f t="shared" si="46"/>
        <v>0.89023184480267337</v>
      </c>
    </row>
    <row r="558" spans="1:5" ht="15.75" customHeight="1">
      <c r="A558" s="28">
        <f t="shared" si="48"/>
        <v>40</v>
      </c>
      <c r="B558" s="29" t="str">
        <f t="shared" si="48"/>
        <v>40-JHANSI</v>
      </c>
      <c r="C558" s="10">
        <f>[1]T5_PLAN_vs_PRFM_PS!F49+[1]T5A_PLAN_vs_PRFM_UPS!F49+[1]T5B_PLAN_vs_PRFM_NCLP!F49</f>
        <v>23368176</v>
      </c>
      <c r="D558" s="10">
        <f>'[1]AT4_enrolment vs availed_PY'!T49+'[1]AT4A_enrolment vs availed_UPY'!T49</f>
        <v>21319585</v>
      </c>
      <c r="E558" s="39">
        <f t="shared" si="46"/>
        <v>0.91233415051307387</v>
      </c>
    </row>
    <row r="559" spans="1:5" ht="15.75" customHeight="1">
      <c r="A559" s="28">
        <f t="shared" si="48"/>
        <v>41</v>
      </c>
      <c r="B559" s="29" t="str">
        <f t="shared" si="48"/>
        <v>41-KANNAUJ</v>
      </c>
      <c r="C559" s="10">
        <f>[1]T5_PLAN_vs_PRFM_PS!F50+[1]T5A_PLAN_vs_PRFM_UPS!F50+[1]T5B_PLAN_vs_PRFM_NCLP!F50</f>
        <v>26802958</v>
      </c>
      <c r="D559" s="10">
        <f>'[1]AT4_enrolment vs availed_PY'!T50+'[1]AT4A_enrolment vs availed_UPY'!T50</f>
        <v>24494924</v>
      </c>
      <c r="E559" s="39">
        <f t="shared" si="46"/>
        <v>0.91388883271764254</v>
      </c>
    </row>
    <row r="560" spans="1:5" ht="15.75" customHeight="1">
      <c r="A560" s="28">
        <f t="shared" si="48"/>
        <v>42</v>
      </c>
      <c r="B560" s="29" t="str">
        <f t="shared" si="48"/>
        <v>42-KANPUR DEHAT</v>
      </c>
      <c r="C560" s="10">
        <f>[1]T5_PLAN_vs_PRFM_PS!F51+[1]T5A_PLAN_vs_PRFM_UPS!F51+[1]T5B_PLAN_vs_PRFM_NCLP!F51</f>
        <v>28682134</v>
      </c>
      <c r="D560" s="10">
        <f>'[1]AT4_enrolment vs availed_PY'!T51+'[1]AT4A_enrolment vs availed_UPY'!T51</f>
        <v>23703129</v>
      </c>
      <c r="E560" s="39">
        <f t="shared" si="46"/>
        <v>0.82640744234721164</v>
      </c>
    </row>
    <row r="561" spans="1:5" ht="15.75" customHeight="1">
      <c r="A561" s="28">
        <f t="shared" si="48"/>
        <v>43</v>
      </c>
      <c r="B561" s="29" t="str">
        <f t="shared" si="48"/>
        <v>43-KANPUR NAGAR</v>
      </c>
      <c r="C561" s="10">
        <f>[1]T5_PLAN_vs_PRFM_PS!F52+[1]T5A_PLAN_vs_PRFM_UPS!F52+[1]T5B_PLAN_vs_PRFM_NCLP!F52</f>
        <v>26919789</v>
      </c>
      <c r="D561" s="10">
        <f>'[1]AT4_enrolment vs availed_PY'!T52+'[1]AT4A_enrolment vs availed_UPY'!T52</f>
        <v>24876344</v>
      </c>
      <c r="E561" s="39">
        <f t="shared" si="46"/>
        <v>0.92409134410377436</v>
      </c>
    </row>
    <row r="562" spans="1:5" ht="15.75" customHeight="1">
      <c r="A562" s="28">
        <f t="shared" si="48"/>
        <v>44</v>
      </c>
      <c r="B562" s="29" t="str">
        <f t="shared" si="48"/>
        <v>44-KAAS GANJ</v>
      </c>
      <c r="C562" s="10">
        <f>[1]T5_PLAN_vs_PRFM_PS!F53+[1]T5A_PLAN_vs_PRFM_UPS!F53+[1]T5B_PLAN_vs_PRFM_NCLP!F53</f>
        <v>19815822</v>
      </c>
      <c r="D562" s="10">
        <f>'[1]AT4_enrolment vs availed_PY'!T53+'[1]AT4A_enrolment vs availed_UPY'!T53</f>
        <v>18337638</v>
      </c>
      <c r="E562" s="39">
        <f t="shared" si="46"/>
        <v>0.92540385152833937</v>
      </c>
    </row>
    <row r="563" spans="1:5" ht="15.75" customHeight="1">
      <c r="A563" s="28">
        <f t="shared" si="48"/>
        <v>45</v>
      </c>
      <c r="B563" s="29" t="str">
        <f t="shared" si="48"/>
        <v>45-KAUSHAMBI</v>
      </c>
      <c r="C563" s="10">
        <f>[1]T5_PLAN_vs_PRFM_PS!F54+[1]T5A_PLAN_vs_PRFM_UPS!F54+[1]T5B_PLAN_vs_PRFM_NCLP!F54</f>
        <v>22523930</v>
      </c>
      <c r="D563" s="10">
        <f>'[1]AT4_enrolment vs availed_PY'!T54+'[1]AT4A_enrolment vs availed_UPY'!T54</f>
        <v>23172984</v>
      </c>
      <c r="E563" s="39">
        <f t="shared" si="46"/>
        <v>1.0288161968182283</v>
      </c>
    </row>
    <row r="564" spans="1:5" ht="15.75" customHeight="1">
      <c r="A564" s="28">
        <f t="shared" si="48"/>
        <v>46</v>
      </c>
      <c r="B564" s="29" t="str">
        <f t="shared" si="48"/>
        <v>46-KUSHINAGAR</v>
      </c>
      <c r="C564" s="10">
        <f>[1]T5_PLAN_vs_PRFM_PS!F55+[1]T5A_PLAN_vs_PRFM_UPS!F55+[1]T5B_PLAN_vs_PRFM_NCLP!F55</f>
        <v>45941259</v>
      </c>
      <c r="D564" s="10">
        <f>'[1]AT4_enrolment vs availed_PY'!T55+'[1]AT4A_enrolment vs availed_UPY'!T55</f>
        <v>39387390</v>
      </c>
      <c r="E564" s="39">
        <f t="shared" si="46"/>
        <v>0.85734241632341857</v>
      </c>
    </row>
    <row r="565" spans="1:5" ht="15.75" customHeight="1">
      <c r="A565" s="28">
        <f t="shared" si="48"/>
        <v>47</v>
      </c>
      <c r="B565" s="29" t="str">
        <f t="shared" si="48"/>
        <v>47-LAKHIMPUR KHERI</v>
      </c>
      <c r="C565" s="10">
        <f>[1]T5_PLAN_vs_PRFM_PS!F56+[1]T5A_PLAN_vs_PRFM_UPS!F56+[1]T5B_PLAN_vs_PRFM_NCLP!F56</f>
        <v>87163583</v>
      </c>
      <c r="D565" s="10">
        <f>'[1]AT4_enrolment vs availed_PY'!T56+'[1]AT4A_enrolment vs availed_UPY'!T56</f>
        <v>66203878</v>
      </c>
      <c r="E565" s="39">
        <f t="shared" si="46"/>
        <v>0.75953598649105558</v>
      </c>
    </row>
    <row r="566" spans="1:5" ht="15.75" customHeight="1">
      <c r="A566" s="28">
        <f t="shared" si="48"/>
        <v>48</v>
      </c>
      <c r="B566" s="29" t="str">
        <f t="shared" si="48"/>
        <v>48-LALITPUR</v>
      </c>
      <c r="C566" s="10">
        <f>[1]T5_PLAN_vs_PRFM_PS!F57+[1]T5A_PLAN_vs_PRFM_UPS!F57+[1]T5B_PLAN_vs_PRFM_NCLP!F57</f>
        <v>24984297</v>
      </c>
      <c r="D566" s="10">
        <f>'[1]AT4_enrolment vs availed_PY'!T57+'[1]AT4A_enrolment vs availed_UPY'!T57</f>
        <v>23584008</v>
      </c>
      <c r="E566" s="39">
        <f t="shared" si="46"/>
        <v>0.94395323590653757</v>
      </c>
    </row>
    <row r="567" spans="1:5" ht="15.75" customHeight="1">
      <c r="A567" s="28">
        <f t="shared" ref="A567:B582" si="49">A87</f>
        <v>49</v>
      </c>
      <c r="B567" s="29" t="str">
        <f t="shared" si="49"/>
        <v>49-LUCKNOW</v>
      </c>
      <c r="C567" s="10">
        <f>[1]T5_PLAN_vs_PRFM_PS!F58+[1]T5A_PLAN_vs_PRFM_UPS!F58+[1]T5B_PLAN_vs_PRFM_NCLP!F58</f>
        <v>32760598</v>
      </c>
      <c r="D567" s="10">
        <f>'[1]AT4_enrolment vs availed_PY'!T58+'[1]AT4A_enrolment vs availed_UPY'!T58</f>
        <v>29784022</v>
      </c>
      <c r="E567" s="39">
        <f t="shared" si="46"/>
        <v>0.90914158526654487</v>
      </c>
    </row>
    <row r="568" spans="1:5" ht="15.75" customHeight="1">
      <c r="A568" s="28">
        <f t="shared" si="49"/>
        <v>50</v>
      </c>
      <c r="B568" s="29" t="str">
        <f t="shared" si="49"/>
        <v>50-MAHOBA</v>
      </c>
      <c r="C568" s="10">
        <f>[1]T5_PLAN_vs_PRFM_PS!F59+[1]T5A_PLAN_vs_PRFM_UPS!F59+[1]T5B_PLAN_vs_PRFM_NCLP!F59</f>
        <v>16121690</v>
      </c>
      <c r="D568" s="10">
        <f>'[1]AT4_enrolment vs availed_PY'!T59+'[1]AT4A_enrolment vs availed_UPY'!T59</f>
        <v>15760315</v>
      </c>
      <c r="E568" s="39">
        <f t="shared" si="46"/>
        <v>0.97758454603704703</v>
      </c>
    </row>
    <row r="569" spans="1:5" ht="15.75" customHeight="1">
      <c r="A569" s="28">
        <f t="shared" si="49"/>
        <v>51</v>
      </c>
      <c r="B569" s="29" t="str">
        <f t="shared" si="49"/>
        <v>51-MAHRAJGANJ</v>
      </c>
      <c r="C569" s="10">
        <f>[1]T5_PLAN_vs_PRFM_PS!F60+[1]T5A_PLAN_vs_PRFM_UPS!F60+[1]T5B_PLAN_vs_PRFM_NCLP!F60</f>
        <v>40324973</v>
      </c>
      <c r="D569" s="10">
        <f>'[1]AT4_enrolment vs availed_PY'!T60+'[1]AT4A_enrolment vs availed_UPY'!T60</f>
        <v>32673868</v>
      </c>
      <c r="E569" s="39">
        <f t="shared" si="46"/>
        <v>0.81026385312148874</v>
      </c>
    </row>
    <row r="570" spans="1:5" ht="15.75" customHeight="1">
      <c r="A570" s="28">
        <f t="shared" si="49"/>
        <v>52</v>
      </c>
      <c r="B570" s="29" t="str">
        <f t="shared" si="49"/>
        <v>52-MAINPURI</v>
      </c>
      <c r="C570" s="10">
        <f>[1]T5_PLAN_vs_PRFM_PS!F61+[1]T5A_PLAN_vs_PRFM_UPS!F61+[1]T5B_PLAN_vs_PRFM_NCLP!F61</f>
        <v>21165924</v>
      </c>
      <c r="D570" s="10">
        <f>'[1]AT4_enrolment vs availed_PY'!T61+'[1]AT4A_enrolment vs availed_UPY'!T61</f>
        <v>19316333</v>
      </c>
      <c r="E570" s="39">
        <f t="shared" si="46"/>
        <v>0.91261468197655815</v>
      </c>
    </row>
    <row r="571" spans="1:5" ht="15.75" customHeight="1">
      <c r="A571" s="28">
        <f t="shared" si="49"/>
        <v>53</v>
      </c>
      <c r="B571" s="29" t="str">
        <f t="shared" si="49"/>
        <v>53-MATHURA</v>
      </c>
      <c r="C571" s="10">
        <f>[1]T5_PLAN_vs_PRFM_PS!F62+[1]T5A_PLAN_vs_PRFM_UPS!F62+[1]T5B_PLAN_vs_PRFM_NCLP!F62</f>
        <v>23447216</v>
      </c>
      <c r="D571" s="10">
        <f>'[1]AT4_enrolment vs availed_PY'!T62+'[1]AT4A_enrolment vs availed_UPY'!T62</f>
        <v>23080037</v>
      </c>
      <c r="E571" s="39">
        <f t="shared" si="46"/>
        <v>0.98434018776472221</v>
      </c>
    </row>
    <row r="572" spans="1:5" ht="15.75" customHeight="1">
      <c r="A572" s="28">
        <f t="shared" si="49"/>
        <v>54</v>
      </c>
      <c r="B572" s="29" t="str">
        <f t="shared" si="49"/>
        <v>54-MAU</v>
      </c>
      <c r="C572" s="10">
        <f>[1]T5_PLAN_vs_PRFM_PS!F63+[1]T5A_PLAN_vs_PRFM_UPS!F63+[1]T5B_PLAN_vs_PRFM_NCLP!F63</f>
        <v>31402592</v>
      </c>
      <c r="D572" s="10">
        <f>'[1]AT4_enrolment vs availed_PY'!T63+'[1]AT4A_enrolment vs availed_UPY'!T63</f>
        <v>26171138</v>
      </c>
      <c r="E572" s="39">
        <f t="shared" si="46"/>
        <v>0.8334069365993737</v>
      </c>
    </row>
    <row r="573" spans="1:5" ht="15.75" customHeight="1">
      <c r="A573" s="28">
        <f t="shared" si="49"/>
        <v>55</v>
      </c>
      <c r="B573" s="29" t="str">
        <f t="shared" si="49"/>
        <v>55-MEERUT</v>
      </c>
      <c r="C573" s="10">
        <f>[1]T5_PLAN_vs_PRFM_PS!F64+[1]T5A_PLAN_vs_PRFM_UPS!F64+[1]T5B_PLAN_vs_PRFM_NCLP!F64</f>
        <v>25804090</v>
      </c>
      <c r="D573" s="10">
        <f>'[1]AT4_enrolment vs availed_PY'!T64+'[1]AT4A_enrolment vs availed_UPY'!T64</f>
        <v>21085655</v>
      </c>
      <c r="E573" s="39">
        <f t="shared" si="46"/>
        <v>0.81714391013207599</v>
      </c>
    </row>
    <row r="574" spans="1:5" ht="15.75" customHeight="1">
      <c r="A574" s="28">
        <f t="shared" si="49"/>
        <v>56</v>
      </c>
      <c r="B574" s="29" t="str">
        <f t="shared" si="49"/>
        <v>56-MIRZAPUR</v>
      </c>
      <c r="C574" s="10">
        <f>[1]T5_PLAN_vs_PRFM_PS!F65+[1]T5A_PLAN_vs_PRFM_UPS!F65+[1]T5B_PLAN_vs_PRFM_NCLP!F65</f>
        <v>42937492</v>
      </c>
      <c r="D574" s="10">
        <f>'[1]AT4_enrolment vs availed_PY'!T65+'[1]AT4A_enrolment vs availed_UPY'!T65</f>
        <v>38445598</v>
      </c>
      <c r="E574" s="39">
        <f t="shared" si="46"/>
        <v>0.89538527308488347</v>
      </c>
    </row>
    <row r="575" spans="1:5" ht="15.75" customHeight="1">
      <c r="A575" s="28">
        <f t="shared" si="49"/>
        <v>57</v>
      </c>
      <c r="B575" s="29" t="str">
        <f t="shared" si="49"/>
        <v>57-MORADABAD</v>
      </c>
      <c r="C575" s="10">
        <f>[1]T5_PLAN_vs_PRFM_PS!F66+[1]T5A_PLAN_vs_PRFM_UPS!F66+[1]T5B_PLAN_vs_PRFM_NCLP!F66</f>
        <v>27313260</v>
      </c>
      <c r="D575" s="10">
        <f>'[1]AT4_enrolment vs availed_PY'!T66+'[1]AT4A_enrolment vs availed_UPY'!T66</f>
        <v>24392967</v>
      </c>
      <c r="E575" s="39">
        <f t="shared" si="46"/>
        <v>0.89308149228616429</v>
      </c>
    </row>
    <row r="576" spans="1:5" ht="15.75" customHeight="1">
      <c r="A576" s="28">
        <f t="shared" si="49"/>
        <v>58</v>
      </c>
      <c r="B576" s="29" t="str">
        <f t="shared" si="49"/>
        <v>58-MUZAFFARNAGAR</v>
      </c>
      <c r="C576" s="10">
        <f>[1]T5_PLAN_vs_PRFM_PS!F67+[1]T5A_PLAN_vs_PRFM_UPS!F67+[1]T5B_PLAN_vs_PRFM_NCLP!F67</f>
        <v>20680569</v>
      </c>
      <c r="D576" s="10">
        <f>'[1]AT4_enrolment vs availed_PY'!T67+'[1]AT4A_enrolment vs availed_UPY'!T67</f>
        <v>20061999</v>
      </c>
      <c r="E576" s="39">
        <f t="shared" si="46"/>
        <v>0.97008931427370304</v>
      </c>
    </row>
    <row r="577" spans="1:5" ht="15.75" customHeight="1">
      <c r="A577" s="28">
        <f t="shared" si="49"/>
        <v>59</v>
      </c>
      <c r="B577" s="29" t="str">
        <f t="shared" si="49"/>
        <v>59-PILIBHIT</v>
      </c>
      <c r="C577" s="10">
        <f>[1]T5_PLAN_vs_PRFM_PS!F68+[1]T5A_PLAN_vs_PRFM_UPS!F68+[1]T5B_PLAN_vs_PRFM_NCLP!F68</f>
        <v>24984544</v>
      </c>
      <c r="D577" s="10">
        <f>'[1]AT4_enrolment vs availed_PY'!T68+'[1]AT4A_enrolment vs availed_UPY'!T68</f>
        <v>22354715</v>
      </c>
      <c r="E577" s="39">
        <f t="shared" si="46"/>
        <v>0.89474176514888559</v>
      </c>
    </row>
    <row r="578" spans="1:5" ht="15.75" customHeight="1">
      <c r="A578" s="28">
        <f t="shared" si="49"/>
        <v>60</v>
      </c>
      <c r="B578" s="29" t="str">
        <f t="shared" si="49"/>
        <v>60-PRATAPGARH</v>
      </c>
      <c r="C578" s="10">
        <f>[1]T5_PLAN_vs_PRFM_PS!F69+[1]T5A_PLAN_vs_PRFM_UPS!F69+[1]T5B_PLAN_vs_PRFM_NCLP!F69</f>
        <v>43631315</v>
      </c>
      <c r="D578" s="10">
        <f>'[1]AT4_enrolment vs availed_PY'!T69+'[1]AT4A_enrolment vs availed_UPY'!T69</f>
        <v>36094276</v>
      </c>
      <c r="E578" s="39">
        <f t="shared" si="46"/>
        <v>0.82725620348595952</v>
      </c>
    </row>
    <row r="579" spans="1:5" ht="15.75" customHeight="1">
      <c r="A579" s="28">
        <f t="shared" si="49"/>
        <v>61</v>
      </c>
      <c r="B579" s="29" t="str">
        <f t="shared" si="49"/>
        <v>61-RAI BAREILY</v>
      </c>
      <c r="C579" s="10">
        <f>[1]T5_PLAN_vs_PRFM_PS!F70+[1]T5A_PLAN_vs_PRFM_UPS!F70+[1]T5B_PLAN_vs_PRFM_NCLP!F70</f>
        <v>36505612</v>
      </c>
      <c r="D579" s="10">
        <f>'[1]AT4_enrolment vs availed_PY'!T70+'[1]AT4A_enrolment vs availed_UPY'!T70</f>
        <v>30049799</v>
      </c>
      <c r="E579" s="39">
        <f t="shared" si="46"/>
        <v>0.82315560139082178</v>
      </c>
    </row>
    <row r="580" spans="1:5" ht="15.75" customHeight="1">
      <c r="A580" s="28">
        <f t="shared" si="49"/>
        <v>62</v>
      </c>
      <c r="B580" s="29" t="str">
        <f t="shared" si="49"/>
        <v>62-RAMPUR</v>
      </c>
      <c r="C580" s="10">
        <f>[1]T5_PLAN_vs_PRFM_PS!F71+[1]T5A_PLAN_vs_PRFM_UPS!F71+[1]T5B_PLAN_vs_PRFM_NCLP!F71</f>
        <v>25591782</v>
      </c>
      <c r="D580" s="10">
        <f>'[1]AT4_enrolment vs availed_PY'!T71+'[1]AT4A_enrolment vs availed_UPY'!T71</f>
        <v>23324872</v>
      </c>
      <c r="E580" s="39">
        <f t="shared" si="46"/>
        <v>0.91142039268699615</v>
      </c>
    </row>
    <row r="581" spans="1:5" ht="15.75" customHeight="1">
      <c r="A581" s="28">
        <f t="shared" si="49"/>
        <v>63</v>
      </c>
      <c r="B581" s="29" t="str">
        <f t="shared" si="49"/>
        <v>63-SAHARANPUR</v>
      </c>
      <c r="C581" s="10">
        <f>[1]T5_PLAN_vs_PRFM_PS!F72+[1]T5A_PLAN_vs_PRFM_UPS!F72+[1]T5B_PLAN_vs_PRFM_NCLP!F72</f>
        <v>33017972</v>
      </c>
      <c r="D581" s="10">
        <f>'[1]AT4_enrolment vs availed_PY'!T72+'[1]AT4A_enrolment vs availed_UPY'!T72</f>
        <v>28609515</v>
      </c>
      <c r="E581" s="39">
        <f t="shared" si="46"/>
        <v>0.86648310804794426</v>
      </c>
    </row>
    <row r="582" spans="1:5" ht="15.75" customHeight="1">
      <c r="A582" s="28">
        <f t="shared" si="49"/>
        <v>64</v>
      </c>
      <c r="B582" s="29" t="str">
        <f t="shared" si="49"/>
        <v>64-SANTKABIR NAGAR</v>
      </c>
      <c r="C582" s="10">
        <f>[1]T5_PLAN_vs_PRFM_PS!F73+[1]T5A_PLAN_vs_PRFM_UPS!F73+[1]T5B_PLAN_vs_PRFM_NCLP!F73</f>
        <v>23121176</v>
      </c>
      <c r="D582" s="10">
        <f>'[1]AT4_enrolment vs availed_PY'!T73+'[1]AT4A_enrolment vs availed_UPY'!T73</f>
        <v>19648770</v>
      </c>
      <c r="E582" s="39">
        <f t="shared" si="46"/>
        <v>0.84981706812836855</v>
      </c>
    </row>
    <row r="583" spans="1:5" ht="15.75" customHeight="1">
      <c r="A583" s="28">
        <f t="shared" ref="A583:B594" si="50">A103</f>
        <v>65</v>
      </c>
      <c r="B583" s="29" t="str">
        <f t="shared" si="50"/>
        <v>65-SHAHJAHANPUR</v>
      </c>
      <c r="C583" s="10">
        <f>[1]T5_PLAN_vs_PRFM_PS!F74+[1]T5A_PLAN_vs_PRFM_UPS!F74+[1]T5B_PLAN_vs_PRFM_NCLP!F74</f>
        <v>51167532</v>
      </c>
      <c r="D583" s="10">
        <f>'[1]AT4_enrolment vs availed_PY'!T74+'[1]AT4A_enrolment vs availed_UPY'!T74</f>
        <v>44926950</v>
      </c>
      <c r="E583" s="39">
        <f t="shared" si="46"/>
        <v>0.87803629066963795</v>
      </c>
    </row>
    <row r="584" spans="1:5" ht="15.75" customHeight="1">
      <c r="A584" s="28">
        <f t="shared" si="50"/>
        <v>66</v>
      </c>
      <c r="B584" s="29" t="str">
        <f t="shared" si="50"/>
        <v>66-SHRAWASTI</v>
      </c>
      <c r="C584" s="10">
        <f>[1]T5_PLAN_vs_PRFM_PS!F75+[1]T5A_PLAN_vs_PRFM_UPS!F75+[1]T5B_PLAN_vs_PRFM_NCLP!F75</f>
        <v>15326103</v>
      </c>
      <c r="D584" s="10">
        <f>'[1]AT4_enrolment vs availed_PY'!T75+'[1]AT4A_enrolment vs availed_UPY'!T75</f>
        <v>14274531</v>
      </c>
      <c r="E584" s="39">
        <f t="shared" si="46"/>
        <v>0.93138686331417708</v>
      </c>
    </row>
    <row r="585" spans="1:5" ht="15.75" customHeight="1">
      <c r="A585" s="28">
        <f t="shared" si="50"/>
        <v>67</v>
      </c>
      <c r="B585" s="29" t="str">
        <f t="shared" si="50"/>
        <v>67-SIDDHARTHNAGAR</v>
      </c>
      <c r="C585" s="10">
        <f>[1]T5_PLAN_vs_PRFM_PS!F76+[1]T5A_PLAN_vs_PRFM_UPS!F76+[1]T5B_PLAN_vs_PRFM_NCLP!F76</f>
        <v>43365790</v>
      </c>
      <c r="D585" s="10">
        <f>'[1]AT4_enrolment vs availed_PY'!T76+'[1]AT4A_enrolment vs availed_UPY'!T76</f>
        <v>38292121</v>
      </c>
      <c r="E585" s="39">
        <f t="shared" si="46"/>
        <v>0.88300296155102909</v>
      </c>
    </row>
    <row r="586" spans="1:5" ht="15.75" customHeight="1">
      <c r="A586" s="28">
        <f t="shared" si="50"/>
        <v>68</v>
      </c>
      <c r="B586" s="29" t="str">
        <f t="shared" si="50"/>
        <v>68-SITAPUR</v>
      </c>
      <c r="C586" s="10">
        <f>[1]T5_PLAN_vs_PRFM_PS!F77+[1]T5A_PLAN_vs_PRFM_UPS!F77+[1]T5B_PLAN_vs_PRFM_NCLP!F77</f>
        <v>71285682</v>
      </c>
      <c r="D586" s="10">
        <f>'[1]AT4_enrolment vs availed_PY'!T77+'[1]AT4A_enrolment vs availed_UPY'!T77</f>
        <v>70763572</v>
      </c>
      <c r="E586" s="39">
        <f t="shared" si="46"/>
        <v>0.99267580830607749</v>
      </c>
    </row>
    <row r="587" spans="1:5" ht="15.75" customHeight="1">
      <c r="A587" s="28">
        <f t="shared" si="50"/>
        <v>69</v>
      </c>
      <c r="B587" s="29" t="str">
        <f t="shared" si="50"/>
        <v>69-SONBHADRA</v>
      </c>
      <c r="C587" s="10">
        <f>[1]T5_PLAN_vs_PRFM_PS!F78+[1]T5A_PLAN_vs_PRFM_UPS!F78+[1]T5B_PLAN_vs_PRFM_NCLP!F78</f>
        <v>34434517</v>
      </c>
      <c r="D587" s="10">
        <f>'[1]AT4_enrolment vs availed_PY'!T78+'[1]AT4A_enrolment vs availed_UPY'!T78</f>
        <v>33072715</v>
      </c>
      <c r="E587" s="39">
        <f t="shared" si="46"/>
        <v>0.96045241465126407</v>
      </c>
    </row>
    <row r="588" spans="1:5" ht="15.75" customHeight="1">
      <c r="A588" s="28">
        <f t="shared" si="50"/>
        <v>70</v>
      </c>
      <c r="B588" s="29" t="str">
        <f t="shared" si="50"/>
        <v>70-SULTANPUR</v>
      </c>
      <c r="C588" s="10">
        <f>[1]T5_PLAN_vs_PRFM_PS!F79+[1]T5A_PLAN_vs_PRFM_UPS!F79+[1]T5B_PLAN_vs_PRFM_NCLP!F79</f>
        <v>37198694</v>
      </c>
      <c r="D588" s="10">
        <f>'[1]AT4_enrolment vs availed_PY'!T79+'[1]AT4A_enrolment vs availed_UPY'!T79</f>
        <v>36152253</v>
      </c>
      <c r="E588" s="39">
        <f t="shared" si="46"/>
        <v>0.97186887797727517</v>
      </c>
    </row>
    <row r="589" spans="1:5" ht="15.75" customHeight="1">
      <c r="A589" s="28">
        <f t="shared" si="50"/>
        <v>71</v>
      </c>
      <c r="B589" s="29" t="str">
        <f t="shared" si="50"/>
        <v>71-UNNAO</v>
      </c>
      <c r="C589" s="10">
        <f>[1]T5_PLAN_vs_PRFM_PS!F80+[1]T5A_PLAN_vs_PRFM_UPS!F80+[1]T5B_PLAN_vs_PRFM_NCLP!F80</f>
        <v>37648728</v>
      </c>
      <c r="D589" s="10">
        <f>'[1]AT4_enrolment vs availed_PY'!T80+'[1]AT4A_enrolment vs availed_UPY'!T80</f>
        <v>35627324</v>
      </c>
      <c r="E589" s="39">
        <f t="shared" si="46"/>
        <v>0.94630883678194921</v>
      </c>
    </row>
    <row r="590" spans="1:5" ht="15.75" customHeight="1">
      <c r="A590" s="28">
        <f t="shared" si="50"/>
        <v>72</v>
      </c>
      <c r="B590" s="29" t="str">
        <f t="shared" si="50"/>
        <v>72-VARANASI</v>
      </c>
      <c r="C590" s="10">
        <f>[1]T5_PLAN_vs_PRFM_PS!F81+[1]T5A_PLAN_vs_PRFM_UPS!F81+[1]T5B_PLAN_vs_PRFM_NCLP!F81</f>
        <v>48141782</v>
      </c>
      <c r="D590" s="10">
        <f>'[1]AT4_enrolment vs availed_PY'!T81+'[1]AT4A_enrolment vs availed_UPY'!T81</f>
        <v>44564741</v>
      </c>
      <c r="E590" s="39">
        <f t="shared" si="46"/>
        <v>0.9256977857612334</v>
      </c>
    </row>
    <row r="591" spans="1:5" ht="15.75" customHeight="1">
      <c r="A591" s="28">
        <f t="shared" si="50"/>
        <v>73</v>
      </c>
      <c r="B591" s="29" t="str">
        <f t="shared" si="50"/>
        <v>73-SAMBHAL</v>
      </c>
      <c r="C591" s="10">
        <f>[1]T5_PLAN_vs_PRFM_PS!F82+[1]T5A_PLAN_vs_PRFM_UPS!F82+[1]T5B_PLAN_vs_PRFM_NCLP!F82</f>
        <v>32439992</v>
      </c>
      <c r="D591" s="10">
        <f>'[1]AT4_enrolment vs availed_PY'!T82+'[1]AT4A_enrolment vs availed_UPY'!T82</f>
        <v>24571668</v>
      </c>
      <c r="E591" s="39">
        <f t="shared" si="46"/>
        <v>0.75744987853264578</v>
      </c>
    </row>
    <row r="592" spans="1:5" ht="15.75" customHeight="1">
      <c r="A592" s="28">
        <f t="shared" si="50"/>
        <v>74</v>
      </c>
      <c r="B592" s="29" t="str">
        <f t="shared" si="50"/>
        <v>74-HAPUR</v>
      </c>
      <c r="C592" s="10">
        <f>[1]T5_PLAN_vs_PRFM_PS!F83+[1]T5A_PLAN_vs_PRFM_UPS!F83+[1]T5B_PLAN_vs_PRFM_NCLP!F83</f>
        <v>11483277</v>
      </c>
      <c r="D592" s="10">
        <f>'[1]AT4_enrolment vs availed_PY'!T83+'[1]AT4A_enrolment vs availed_UPY'!T83</f>
        <v>9547558</v>
      </c>
      <c r="E592" s="39">
        <f t="shared" si="46"/>
        <v>0.83143148075240192</v>
      </c>
    </row>
    <row r="593" spans="1:6" ht="15.75" customHeight="1">
      <c r="A593" s="28">
        <f t="shared" si="50"/>
        <v>75</v>
      </c>
      <c r="B593" s="29" t="str">
        <f t="shared" si="50"/>
        <v>75-SHAMLI</v>
      </c>
      <c r="C593" s="10">
        <f>[1]T5_PLAN_vs_PRFM_PS!F84+[1]T5A_PLAN_vs_PRFM_UPS!F84+[1]T5B_PLAN_vs_PRFM_NCLP!F84</f>
        <v>12076077</v>
      </c>
      <c r="D593" s="10">
        <f>'[1]AT4_enrolment vs availed_PY'!T84+'[1]AT4A_enrolment vs availed_UPY'!T84</f>
        <v>12514733</v>
      </c>
      <c r="E593" s="39">
        <f t="shared" si="46"/>
        <v>1.0363243791837367</v>
      </c>
    </row>
    <row r="594" spans="1:6" ht="15.75" customHeight="1">
      <c r="A594" s="31">
        <f t="shared" si="50"/>
        <v>0</v>
      </c>
      <c r="B594" s="21" t="str">
        <f t="shared" si="50"/>
        <v>TOTAL</v>
      </c>
      <c r="C594" s="18">
        <f>SUM(C519:C593)</f>
        <v>2551026866</v>
      </c>
      <c r="D594" s="18">
        <f>SUM(D519:D593)</f>
        <v>2279315697</v>
      </c>
      <c r="E594" s="40">
        <f t="shared" si="46"/>
        <v>0.89348949138037026</v>
      </c>
    </row>
    <row r="596" spans="1:6" ht="15.75" customHeight="1">
      <c r="A596" s="41" t="s">
        <v>65</v>
      </c>
      <c r="B596" s="42"/>
      <c r="C596" s="42"/>
      <c r="D596" s="42"/>
      <c r="E596" s="4"/>
      <c r="F596" s="4"/>
    </row>
    <row r="597" spans="1:6" ht="15.75" customHeight="1">
      <c r="A597" s="43" t="s">
        <v>66</v>
      </c>
      <c r="B597" s="42"/>
      <c r="C597" s="42"/>
      <c r="D597" s="4"/>
      <c r="E597" s="4"/>
      <c r="F597" s="4"/>
    </row>
    <row r="598" spans="1:6" ht="48.75" customHeight="1">
      <c r="A598" s="7" t="s">
        <v>37</v>
      </c>
      <c r="B598" s="7"/>
      <c r="C598" s="7" t="s">
        <v>67</v>
      </c>
      <c r="D598" s="7" t="s">
        <v>68</v>
      </c>
      <c r="E598" s="7" t="s">
        <v>11</v>
      </c>
      <c r="F598" s="7" t="s">
        <v>69</v>
      </c>
    </row>
    <row r="599" spans="1:6" ht="15.75" customHeight="1">
      <c r="A599" s="7">
        <v>1</v>
      </c>
      <c r="B599" s="7">
        <v>2</v>
      </c>
      <c r="C599" s="7">
        <v>3</v>
      </c>
      <c r="D599" s="7">
        <v>4</v>
      </c>
      <c r="E599" s="7" t="s">
        <v>70</v>
      </c>
      <c r="F599" s="7">
        <v>6</v>
      </c>
    </row>
    <row r="600" spans="1:6" ht="15.75" customHeight="1">
      <c r="A600" s="31">
        <v>1</v>
      </c>
      <c r="B600" s="21" t="s">
        <v>71</v>
      </c>
      <c r="C600" s="10">
        <v>29761.696</v>
      </c>
      <c r="D600" s="10">
        <f>[1]T6_FG_PS!D9+[1]T6_FG_PS!I9+[1]T6A_FG_UPS!D9+[1]T6A_FG_UPS!I9</f>
        <v>29457.143000000004</v>
      </c>
      <c r="E600" s="10">
        <f>D600-C600</f>
        <v>-304.55299999999625</v>
      </c>
      <c r="F600" s="30">
        <v>0</v>
      </c>
    </row>
    <row r="601" spans="1:6" ht="15.75" customHeight="1">
      <c r="A601" s="31">
        <v>2</v>
      </c>
      <c r="B601" s="21" t="s">
        <v>72</v>
      </c>
      <c r="C601" s="10">
        <v>293541.95</v>
      </c>
      <c r="D601" s="10">
        <f>[1]T6_FG_PS!C9+[1]T6_FG_PS!H9+[1]T6A_FG_UPS!C9+[1]T6A_FG_UPS!H9</f>
        <v>293541.86</v>
      </c>
      <c r="E601" s="10">
        <f>D601-C601</f>
        <v>-9.0000000025611371E-2</v>
      </c>
      <c r="F601" s="30">
        <v>0</v>
      </c>
    </row>
    <row r="602" spans="1:6" ht="15.75" customHeight="1">
      <c r="A602" s="31">
        <v>3</v>
      </c>
      <c r="B602" s="21" t="s">
        <v>73</v>
      </c>
      <c r="C602" s="10"/>
      <c r="D602" s="10">
        <f>[1]T6_FG_PS!E9+[1]T6_FG_PS!J9+[1]T6A_FG_UPS!E9+[1]T6A_FG_UPS!J9</f>
        <v>260564.79599999997</v>
      </c>
      <c r="E602" s="10">
        <f>D602-C602</f>
        <v>260564.79599999997</v>
      </c>
      <c r="F602" s="30">
        <v>0</v>
      </c>
    </row>
    <row r="603" spans="1:6" ht="15.75" customHeight="1">
      <c r="A603" s="44" t="s">
        <v>74</v>
      </c>
      <c r="B603" s="45"/>
      <c r="C603" s="4"/>
      <c r="D603" s="4"/>
      <c r="E603" s="4"/>
      <c r="F603" s="4"/>
    </row>
    <row r="605" spans="1:6" ht="15.75" customHeight="1">
      <c r="A605" s="46" t="s">
        <v>75</v>
      </c>
      <c r="B605" s="47"/>
      <c r="C605" s="47"/>
      <c r="D605" s="47"/>
      <c r="E605" s="48"/>
    </row>
    <row r="606" spans="1:6" ht="15.75" customHeight="1">
      <c r="A606" s="49" t="s">
        <v>76</v>
      </c>
      <c r="B606" s="50"/>
      <c r="C606" s="51"/>
      <c r="D606" s="50"/>
      <c r="E606" s="50"/>
    </row>
    <row r="607" spans="1:6" ht="15.75" customHeight="1">
      <c r="A607" s="50"/>
      <c r="B607" s="50"/>
      <c r="C607" s="50"/>
      <c r="D607" s="50"/>
      <c r="E607" s="52" t="s">
        <v>77</v>
      </c>
    </row>
    <row r="608" spans="1:6" ht="45.75" customHeight="1">
      <c r="A608" s="53" t="s">
        <v>78</v>
      </c>
      <c r="B608" s="53" t="s">
        <v>79</v>
      </c>
      <c r="C608" s="54" t="s">
        <v>72</v>
      </c>
      <c r="D608" s="54" t="s">
        <v>71</v>
      </c>
      <c r="E608" s="54" t="s">
        <v>80</v>
      </c>
    </row>
    <row r="609" spans="1:5" ht="15.75" customHeight="1">
      <c r="A609" s="53">
        <v>1</v>
      </c>
      <c r="B609" s="53">
        <v>2</v>
      </c>
      <c r="C609" s="54">
        <v>3</v>
      </c>
      <c r="D609" s="54">
        <v>4</v>
      </c>
      <c r="E609" s="54">
        <v>5</v>
      </c>
    </row>
    <row r="610" spans="1:5" ht="15.75" customHeight="1">
      <c r="A610" s="55">
        <f t="shared" ref="A610:B625" si="51">A39</f>
        <v>1</v>
      </c>
      <c r="B610" s="56" t="str">
        <f t="shared" si="51"/>
        <v>01-AGRA</v>
      </c>
      <c r="C610" s="57">
        <f>[1]T6_FG_PS!C10+[1]T6_FG_PS!H10+[1]T6A_FG_UPS!C10+[1]T6A_FG_UPS!H10</f>
        <v>4068.4610000000002</v>
      </c>
      <c r="D610" s="57">
        <f>[1]T6_FG_PS!D10+[1]T6_FG_PS!I10+[1]T6A_FG_UPS!D10+[1]T6A_FG_UPS!I10</f>
        <v>1023.133</v>
      </c>
      <c r="E610" s="58">
        <f>D610/C610</f>
        <v>0.25147912195790989</v>
      </c>
    </row>
    <row r="611" spans="1:5" ht="15.75" customHeight="1">
      <c r="A611" s="55">
        <f t="shared" si="51"/>
        <v>2</v>
      </c>
      <c r="B611" s="56" t="str">
        <f t="shared" si="51"/>
        <v>02-ALIGARH</v>
      </c>
      <c r="C611" s="57">
        <f>[1]T6_FG_PS!C11+[1]T6_FG_PS!H11+[1]T6A_FG_UPS!C11+[1]T6A_FG_UPS!H11</f>
        <v>4485.2449999999999</v>
      </c>
      <c r="D611" s="57">
        <f>[1]T6_FG_PS!D11+[1]T6_FG_PS!I11+[1]T6A_FG_UPS!D11+[1]T6A_FG_UPS!I11</f>
        <v>370.73300000000006</v>
      </c>
      <c r="E611" s="58">
        <f t="shared" ref="E611:E674" si="52">D611/C611</f>
        <v>8.2656131381897771E-2</v>
      </c>
    </row>
    <row r="612" spans="1:5" ht="15.75" customHeight="1">
      <c r="A612" s="55">
        <f t="shared" si="51"/>
        <v>3</v>
      </c>
      <c r="B612" s="56" t="str">
        <f t="shared" si="51"/>
        <v>03-ALLAHABAD</v>
      </c>
      <c r="C612" s="57">
        <f>[1]T6_FG_PS!C12+[1]T6_FG_PS!H12+[1]T6A_FG_UPS!C12+[1]T6A_FG_UPS!H12</f>
        <v>7718.1309999999994</v>
      </c>
      <c r="D612" s="57">
        <f>[1]T6_FG_PS!D12+[1]T6_FG_PS!I12+[1]T6A_FG_UPS!D12+[1]T6A_FG_UPS!I12</f>
        <v>-327.41299999999995</v>
      </c>
      <c r="E612" s="58">
        <f t="shared" si="52"/>
        <v>-4.2421280488760815E-2</v>
      </c>
    </row>
    <row r="613" spans="1:5" ht="15.75" customHeight="1">
      <c r="A613" s="55">
        <f t="shared" si="51"/>
        <v>4</v>
      </c>
      <c r="B613" s="56" t="str">
        <f t="shared" si="51"/>
        <v>04-AMBEDKAR NAGAR</v>
      </c>
      <c r="C613" s="57">
        <f>[1]T6_FG_PS!C13+[1]T6_FG_PS!H13+[1]T6A_FG_UPS!C13+[1]T6A_FG_UPS!H13</f>
        <v>3248.9849999999997</v>
      </c>
      <c r="D613" s="57">
        <f>[1]T6_FG_PS!D13+[1]T6_FG_PS!I13+[1]T6A_FG_UPS!D13+[1]T6A_FG_UPS!I13</f>
        <v>5237.1490000000003</v>
      </c>
      <c r="E613" s="58">
        <f t="shared" si="52"/>
        <v>1.6119338808889547</v>
      </c>
    </row>
    <row r="614" spans="1:5" ht="15.75" customHeight="1">
      <c r="A614" s="55">
        <f t="shared" si="51"/>
        <v>5</v>
      </c>
      <c r="B614" s="56" t="str">
        <f t="shared" si="51"/>
        <v>05-AURAIYA</v>
      </c>
      <c r="C614" s="57">
        <f>[1]T6_FG_PS!C14+[1]T6_FG_PS!H14+[1]T6A_FG_UPS!C14+[1]T6A_FG_UPS!H14</f>
        <v>2116.5099999999998</v>
      </c>
      <c r="D614" s="57">
        <f>[1]T6_FG_PS!D14+[1]T6_FG_PS!I14+[1]T6A_FG_UPS!D14+[1]T6A_FG_UPS!I14</f>
        <v>267.91899999999998</v>
      </c>
      <c r="E614" s="58">
        <f t="shared" si="52"/>
        <v>0.12658527481561627</v>
      </c>
    </row>
    <row r="615" spans="1:5" ht="15.75" customHeight="1">
      <c r="A615" s="55">
        <f t="shared" si="51"/>
        <v>6</v>
      </c>
      <c r="B615" s="56" t="str">
        <f t="shared" si="51"/>
        <v>06-AZAMGARH</v>
      </c>
      <c r="C615" s="57">
        <f>[1]T6_FG_PS!C15+[1]T6_FG_PS!H15+[1]T6A_FG_UPS!C15+[1]T6A_FG_UPS!H15</f>
        <v>7326.598</v>
      </c>
      <c r="D615" s="57">
        <f>[1]T6_FG_PS!D15+[1]T6_FG_PS!I15+[1]T6A_FG_UPS!D15+[1]T6A_FG_UPS!I15</f>
        <v>1184</v>
      </c>
      <c r="E615" s="58">
        <f t="shared" si="52"/>
        <v>0.16160297043730254</v>
      </c>
    </row>
    <row r="616" spans="1:5" ht="15.75" customHeight="1">
      <c r="A616" s="55">
        <f t="shared" si="51"/>
        <v>7</v>
      </c>
      <c r="B616" s="56" t="str">
        <f t="shared" si="51"/>
        <v>07-BADAUN</v>
      </c>
      <c r="C616" s="57">
        <f>[1]T6_FG_PS!C16+[1]T6_FG_PS!H16+[1]T6A_FG_UPS!C16+[1]T6A_FG_UPS!H16</f>
        <v>4631.8050000000003</v>
      </c>
      <c r="D616" s="57">
        <f>[1]T6_FG_PS!D16+[1]T6_FG_PS!I16+[1]T6A_FG_UPS!D16+[1]T6A_FG_UPS!I16</f>
        <v>940.48699999999997</v>
      </c>
      <c r="E616" s="58">
        <f t="shared" si="52"/>
        <v>0.20304978296797899</v>
      </c>
    </row>
    <row r="617" spans="1:5" ht="15.75" customHeight="1">
      <c r="A617" s="55">
        <f t="shared" si="51"/>
        <v>8</v>
      </c>
      <c r="B617" s="56" t="str">
        <f t="shared" si="51"/>
        <v>08-BAGHPAT</v>
      </c>
      <c r="C617" s="57">
        <f>[1]T6_FG_PS!C17+[1]T6_FG_PS!H17+[1]T6A_FG_UPS!C17+[1]T6A_FG_UPS!H17</f>
        <v>1566.6459999999997</v>
      </c>
      <c r="D617" s="57">
        <f>[1]T6_FG_PS!D17+[1]T6_FG_PS!I17+[1]T6A_FG_UPS!D17+[1]T6A_FG_UPS!I17</f>
        <v>-55.216000000000001</v>
      </c>
      <c r="E617" s="58">
        <f t="shared" si="52"/>
        <v>-3.524472024950117E-2</v>
      </c>
    </row>
    <row r="618" spans="1:5" ht="15.75" customHeight="1">
      <c r="A618" s="55">
        <f t="shared" si="51"/>
        <v>9</v>
      </c>
      <c r="B618" s="56" t="str">
        <f t="shared" si="51"/>
        <v>09-BAHRAICH</v>
      </c>
      <c r="C618" s="57">
        <f>[1]T6_FG_PS!C18+[1]T6_FG_PS!H18+[1]T6A_FG_UPS!C18+[1]T6A_FG_UPS!H18</f>
        <v>7166.201</v>
      </c>
      <c r="D618" s="57">
        <f>[1]T6_FG_PS!D18+[1]T6_FG_PS!I18+[1]T6A_FG_UPS!D18+[1]T6A_FG_UPS!I18</f>
        <v>-123.57099999999998</v>
      </c>
      <c r="E618" s="58">
        <f t="shared" si="52"/>
        <v>-1.7243585548326092E-2</v>
      </c>
    </row>
    <row r="619" spans="1:5" ht="15.75" customHeight="1">
      <c r="A619" s="55">
        <f t="shared" si="51"/>
        <v>10</v>
      </c>
      <c r="B619" s="56" t="str">
        <f t="shared" si="51"/>
        <v>10-BALLIA</v>
      </c>
      <c r="C619" s="57">
        <f>[1]T6_FG_PS!C19+[1]T6_FG_PS!H19+[1]T6A_FG_UPS!C19+[1]T6A_FG_UPS!H19</f>
        <v>6580.1100000000006</v>
      </c>
      <c r="D619" s="57">
        <f>[1]T6_FG_PS!D19+[1]T6_FG_PS!I19+[1]T6A_FG_UPS!D19+[1]T6A_FG_UPS!I19</f>
        <v>41.163000000000011</v>
      </c>
      <c r="E619" s="58">
        <f t="shared" si="52"/>
        <v>6.2556704979096107E-3</v>
      </c>
    </row>
    <row r="620" spans="1:5" ht="15.75" customHeight="1">
      <c r="A620" s="55">
        <f t="shared" si="51"/>
        <v>11</v>
      </c>
      <c r="B620" s="56" t="str">
        <f t="shared" si="51"/>
        <v>11-BALRAMPUR</v>
      </c>
      <c r="C620" s="57">
        <f>[1]T6_FG_PS!C20+[1]T6_FG_PS!H20+[1]T6A_FG_UPS!C20+[1]T6A_FG_UPS!H20</f>
        <v>3880.4769999999999</v>
      </c>
      <c r="D620" s="57">
        <f>[1]T6_FG_PS!D20+[1]T6_FG_PS!I20+[1]T6A_FG_UPS!D20+[1]T6A_FG_UPS!I20</f>
        <v>-45.87</v>
      </c>
      <c r="E620" s="58">
        <f t="shared" si="52"/>
        <v>-1.1820711732088606E-2</v>
      </c>
    </row>
    <row r="621" spans="1:5" ht="15.75" customHeight="1">
      <c r="A621" s="55">
        <f t="shared" si="51"/>
        <v>12</v>
      </c>
      <c r="B621" s="56" t="str">
        <f t="shared" si="51"/>
        <v>12-BANDA</v>
      </c>
      <c r="C621" s="57">
        <f>[1]T6_FG_PS!C21+[1]T6_FG_PS!H21+[1]T6A_FG_UPS!C21+[1]T6A_FG_UPS!H21</f>
        <v>3692.8550000000005</v>
      </c>
      <c r="D621" s="57">
        <f>[1]T6_FG_PS!D21+[1]T6_FG_PS!I21+[1]T6A_FG_UPS!D21+[1]T6A_FG_UPS!I21</f>
        <v>408.91600000000005</v>
      </c>
      <c r="E621" s="58">
        <f t="shared" si="52"/>
        <v>0.11073166967021451</v>
      </c>
    </row>
    <row r="622" spans="1:5" ht="15.75" customHeight="1">
      <c r="A622" s="55">
        <f t="shared" si="51"/>
        <v>13</v>
      </c>
      <c r="B622" s="56" t="str">
        <f t="shared" si="51"/>
        <v>13-BARABANKI</v>
      </c>
      <c r="C622" s="57">
        <f>[1]T6_FG_PS!C22+[1]T6_FG_PS!H22+[1]T6A_FG_UPS!C22+[1]T6A_FG_UPS!H22</f>
        <v>5023.8329999999987</v>
      </c>
      <c r="D622" s="57">
        <f>[1]T6_FG_PS!D22+[1]T6_FG_PS!I22+[1]T6A_FG_UPS!D22+[1]T6A_FG_UPS!I22</f>
        <v>412.99499999999995</v>
      </c>
      <c r="E622" s="58">
        <f t="shared" si="52"/>
        <v>8.2207151392174077E-2</v>
      </c>
    </row>
    <row r="623" spans="1:5" ht="15.75" customHeight="1">
      <c r="A623" s="55">
        <f t="shared" si="51"/>
        <v>14</v>
      </c>
      <c r="B623" s="56" t="str">
        <f t="shared" si="51"/>
        <v>14-BAREILY</v>
      </c>
      <c r="C623" s="57">
        <f>[1]T6_FG_PS!C23+[1]T6_FG_PS!H23+[1]T6A_FG_UPS!C23+[1]T6A_FG_UPS!H23</f>
        <v>5855.9740000000002</v>
      </c>
      <c r="D623" s="57">
        <f>[1]T6_FG_PS!D23+[1]T6_FG_PS!I23+[1]T6A_FG_UPS!D23+[1]T6A_FG_UPS!I23</f>
        <v>-239.02700000000004</v>
      </c>
      <c r="E623" s="58">
        <f t="shared" si="52"/>
        <v>-4.0817633411623762E-2</v>
      </c>
    </row>
    <row r="624" spans="1:5" ht="15.75" customHeight="1">
      <c r="A624" s="55">
        <f t="shared" si="51"/>
        <v>15</v>
      </c>
      <c r="B624" s="56" t="str">
        <f t="shared" si="51"/>
        <v>15-BASTI</v>
      </c>
      <c r="C624" s="57">
        <f>[1]T6_FG_PS!C24+[1]T6_FG_PS!H24+[1]T6A_FG_UPS!C24+[1]T6A_FG_UPS!H24</f>
        <v>4365.3040000000001</v>
      </c>
      <c r="D624" s="57">
        <f>[1]T6_FG_PS!D24+[1]T6_FG_PS!I24+[1]T6A_FG_UPS!D24+[1]T6A_FG_UPS!I24</f>
        <v>352.95299999999997</v>
      </c>
      <c r="E624" s="58">
        <f t="shared" si="52"/>
        <v>8.0854162734141755E-2</v>
      </c>
    </row>
    <row r="625" spans="1:5" ht="15.75" customHeight="1">
      <c r="A625" s="55">
        <f t="shared" si="51"/>
        <v>16</v>
      </c>
      <c r="B625" s="56" t="str">
        <f t="shared" si="51"/>
        <v>16-BHADOHI</v>
      </c>
      <c r="C625" s="57">
        <f>[1]T6_FG_PS!C25+[1]T6_FG_PS!H25+[1]T6A_FG_UPS!C25+[1]T6A_FG_UPS!H25</f>
        <v>2179.0889999999999</v>
      </c>
      <c r="D625" s="57">
        <f>[1]T6_FG_PS!D25+[1]T6_FG_PS!I25+[1]T6A_FG_UPS!D25+[1]T6A_FG_UPS!I25</f>
        <v>181.387</v>
      </c>
      <c r="E625" s="58">
        <f t="shared" si="52"/>
        <v>8.3239830956881519E-2</v>
      </c>
    </row>
    <row r="626" spans="1:5" ht="15.75" customHeight="1">
      <c r="A626" s="55">
        <f t="shared" ref="A626:B641" si="53">A55</f>
        <v>17</v>
      </c>
      <c r="B626" s="56" t="str">
        <f t="shared" si="53"/>
        <v>17-BIJNOUR</v>
      </c>
      <c r="C626" s="57">
        <f>[1]T6_FG_PS!C26+[1]T6_FG_PS!H26+[1]T6A_FG_UPS!C26+[1]T6A_FG_UPS!H26</f>
        <v>5040.598</v>
      </c>
      <c r="D626" s="57">
        <f>[1]T6_FG_PS!D26+[1]T6_FG_PS!I26+[1]T6A_FG_UPS!D26+[1]T6A_FG_UPS!I26</f>
        <v>243.18600000000001</v>
      </c>
      <c r="E626" s="58">
        <f t="shared" si="52"/>
        <v>4.8245466113346076E-2</v>
      </c>
    </row>
    <row r="627" spans="1:5" ht="15.75" customHeight="1">
      <c r="A627" s="55">
        <f t="shared" si="53"/>
        <v>18</v>
      </c>
      <c r="B627" s="56" t="str">
        <f t="shared" si="53"/>
        <v>18-BULANDSHAHAR</v>
      </c>
      <c r="C627" s="57">
        <f>[1]T6_FG_PS!C27+[1]T6_FG_PS!H27+[1]T6A_FG_UPS!C27+[1]T6A_FG_UPS!H27</f>
        <v>3263.3759999999997</v>
      </c>
      <c r="D627" s="57">
        <f>[1]T6_FG_PS!D27+[1]T6_FG_PS!I27+[1]T6A_FG_UPS!D27+[1]T6A_FG_UPS!I27</f>
        <v>562.58100000000002</v>
      </c>
      <c r="E627" s="58">
        <f t="shared" si="52"/>
        <v>0.17239233235765664</v>
      </c>
    </row>
    <row r="628" spans="1:5" ht="15.75" customHeight="1">
      <c r="A628" s="55">
        <f t="shared" si="53"/>
        <v>19</v>
      </c>
      <c r="B628" s="56" t="str">
        <f t="shared" si="53"/>
        <v>19-CHANDAULI</v>
      </c>
      <c r="C628" s="57">
        <f>[1]T6_FG_PS!C28+[1]T6_FG_PS!H28+[1]T6A_FG_UPS!C28+[1]T6A_FG_UPS!H28</f>
        <v>3834.1239999999998</v>
      </c>
      <c r="D628" s="57">
        <f>[1]T6_FG_PS!D28+[1]T6_FG_PS!I28+[1]T6A_FG_UPS!D28+[1]T6A_FG_UPS!I28</f>
        <v>226.16600000000003</v>
      </c>
      <c r="E628" s="58">
        <f t="shared" si="52"/>
        <v>5.8987659241067851E-2</v>
      </c>
    </row>
    <row r="629" spans="1:5" ht="15.75" customHeight="1">
      <c r="A629" s="55">
        <f t="shared" si="53"/>
        <v>20</v>
      </c>
      <c r="B629" s="56" t="str">
        <f t="shared" si="53"/>
        <v>20-CHITRAKOOT</v>
      </c>
      <c r="C629" s="57">
        <f>[1]T6_FG_PS!C29+[1]T6_FG_PS!H29+[1]T6A_FG_UPS!C29+[1]T6A_FG_UPS!H29</f>
        <v>2447.6820000000002</v>
      </c>
      <c r="D629" s="57">
        <f>[1]T6_FG_PS!D29+[1]T6_FG_PS!I29+[1]T6A_FG_UPS!D29+[1]T6A_FG_UPS!I29</f>
        <v>252.89699999999999</v>
      </c>
      <c r="E629" s="58">
        <f t="shared" si="52"/>
        <v>0.10332101964225744</v>
      </c>
    </row>
    <row r="630" spans="1:5" ht="15.75" customHeight="1">
      <c r="A630" s="55">
        <f t="shared" si="53"/>
        <v>21</v>
      </c>
      <c r="B630" s="56" t="str">
        <f t="shared" si="53"/>
        <v>21-AMETHI</v>
      </c>
      <c r="C630" s="57">
        <f>[1]T6_FG_PS!C30+[1]T6_FG_PS!H30+[1]T6A_FG_UPS!C30+[1]T6A_FG_UPS!H30</f>
        <v>2503.672</v>
      </c>
      <c r="D630" s="57">
        <f>[1]T6_FG_PS!D30+[1]T6_FG_PS!I30+[1]T6A_FG_UPS!D30+[1]T6A_FG_UPS!I30</f>
        <v>308.06799999999998</v>
      </c>
      <c r="E630" s="58">
        <f t="shared" si="52"/>
        <v>0.12304646934582485</v>
      </c>
    </row>
    <row r="631" spans="1:5" ht="15.75" customHeight="1">
      <c r="A631" s="55">
        <f t="shared" si="53"/>
        <v>22</v>
      </c>
      <c r="B631" s="56" t="str">
        <f t="shared" si="53"/>
        <v>22-DEORIA</v>
      </c>
      <c r="C631" s="57">
        <f>[1]T6_FG_PS!C31+[1]T6_FG_PS!H31+[1]T6A_FG_UPS!C31+[1]T6A_FG_UPS!H31</f>
        <v>4594.4530000000004</v>
      </c>
      <c r="D631" s="57">
        <f>[1]T6_FG_PS!D31+[1]T6_FG_PS!I31+[1]T6A_FG_UPS!D31+[1]T6A_FG_UPS!I31</f>
        <v>-10.908000000000015</v>
      </c>
      <c r="E631" s="58">
        <f t="shared" si="52"/>
        <v>-2.3741672838964757E-3</v>
      </c>
    </row>
    <row r="632" spans="1:5" ht="15.75" customHeight="1">
      <c r="A632" s="55">
        <f t="shared" si="53"/>
        <v>23</v>
      </c>
      <c r="B632" s="56" t="str">
        <f t="shared" si="53"/>
        <v>23-ETAH</v>
      </c>
      <c r="C632" s="57">
        <f>[1]T6_FG_PS!C32+[1]T6_FG_PS!H32+[1]T6A_FG_UPS!C32+[1]T6A_FG_UPS!H32</f>
        <v>2969.5540000000001</v>
      </c>
      <c r="D632" s="57">
        <f>[1]T6_FG_PS!D32+[1]T6_FG_PS!I32+[1]T6A_FG_UPS!D32+[1]T6A_FG_UPS!I32</f>
        <v>369.22800000000001</v>
      </c>
      <c r="E632" s="58">
        <f t="shared" si="52"/>
        <v>0.12433786353102183</v>
      </c>
    </row>
    <row r="633" spans="1:5" ht="15.75" customHeight="1">
      <c r="A633" s="55">
        <f t="shared" si="53"/>
        <v>24</v>
      </c>
      <c r="B633" s="56" t="str">
        <f t="shared" si="53"/>
        <v>24-FAIZABAD</v>
      </c>
      <c r="C633" s="57">
        <f>[1]T6_FG_PS!C33+[1]T6_FG_PS!H33+[1]T6A_FG_UPS!C33+[1]T6A_FG_UPS!H33</f>
        <v>3964.5860000000002</v>
      </c>
      <c r="D633" s="57">
        <f>[1]T6_FG_PS!D33+[1]T6_FG_PS!I33+[1]T6A_FG_UPS!D33+[1]T6A_FG_UPS!I33</f>
        <v>343.20300000000003</v>
      </c>
      <c r="E633" s="58">
        <f t="shared" si="52"/>
        <v>8.6567172461386885E-2</v>
      </c>
    </row>
    <row r="634" spans="1:5" ht="15.75" customHeight="1">
      <c r="A634" s="55">
        <f t="shared" si="53"/>
        <v>25</v>
      </c>
      <c r="B634" s="56" t="str">
        <f t="shared" si="53"/>
        <v>25-FARRUKHABAD</v>
      </c>
      <c r="C634" s="57">
        <f>[1]T6_FG_PS!C34+[1]T6_FG_PS!H34+[1]T6A_FG_UPS!C34+[1]T6A_FG_UPS!H34</f>
        <v>3145.6099999999997</v>
      </c>
      <c r="D634" s="57">
        <f>[1]T6_FG_PS!D34+[1]T6_FG_PS!I34+[1]T6A_FG_UPS!D34+[1]T6A_FG_UPS!I34</f>
        <v>479.78399999999999</v>
      </c>
      <c r="E634" s="58">
        <f t="shared" si="52"/>
        <v>0.15252494746646916</v>
      </c>
    </row>
    <row r="635" spans="1:5" ht="15.75" customHeight="1">
      <c r="A635" s="55">
        <f t="shared" si="53"/>
        <v>26</v>
      </c>
      <c r="B635" s="56" t="str">
        <f t="shared" si="53"/>
        <v>26-FATEHPUR</v>
      </c>
      <c r="C635" s="57">
        <f>[1]T6_FG_PS!C35+[1]T6_FG_PS!H35+[1]T6A_FG_UPS!C35+[1]T6A_FG_UPS!H35</f>
        <v>4517.9119999999994</v>
      </c>
      <c r="D635" s="57">
        <f>[1]T6_FG_PS!D35+[1]T6_FG_PS!I35+[1]T6A_FG_UPS!D35+[1]T6A_FG_UPS!I35</f>
        <v>461.077</v>
      </c>
      <c r="E635" s="58">
        <f t="shared" si="52"/>
        <v>0.10205532998429365</v>
      </c>
    </row>
    <row r="636" spans="1:5" ht="15.75" customHeight="1">
      <c r="A636" s="55">
        <f t="shared" si="53"/>
        <v>27</v>
      </c>
      <c r="B636" s="56" t="str">
        <f t="shared" si="53"/>
        <v>27-FIROZABAD</v>
      </c>
      <c r="C636" s="57">
        <f>[1]T6_FG_PS!C36+[1]T6_FG_PS!H36+[1]T6A_FG_UPS!C36+[1]T6A_FG_UPS!H36</f>
        <v>2622.9629999999997</v>
      </c>
      <c r="D636" s="57">
        <f>[1]T6_FG_PS!D36+[1]T6_FG_PS!I36+[1]T6A_FG_UPS!D36+[1]T6A_FG_UPS!I36</f>
        <v>172.066</v>
      </c>
      <c r="E636" s="58">
        <f t="shared" si="52"/>
        <v>6.5599857870660014E-2</v>
      </c>
    </row>
    <row r="637" spans="1:5" ht="15.75" customHeight="1">
      <c r="A637" s="55">
        <f t="shared" si="53"/>
        <v>28</v>
      </c>
      <c r="B637" s="56" t="str">
        <f t="shared" si="53"/>
        <v>28-G.B. NAGAR</v>
      </c>
      <c r="C637" s="57">
        <f>[1]T6_FG_PS!C37+[1]T6_FG_PS!H37+[1]T6A_FG_UPS!C37+[1]T6A_FG_UPS!H37</f>
        <v>1814.4049999999997</v>
      </c>
      <c r="D637" s="57">
        <f>[1]T6_FG_PS!D37+[1]T6_FG_PS!I37+[1]T6A_FG_UPS!D37+[1]T6A_FG_UPS!I37</f>
        <v>-135.71899999999999</v>
      </c>
      <c r="E637" s="58">
        <f t="shared" si="52"/>
        <v>-7.4800830024167708E-2</v>
      </c>
    </row>
    <row r="638" spans="1:5" ht="15.75" customHeight="1">
      <c r="A638" s="55">
        <f t="shared" si="53"/>
        <v>29</v>
      </c>
      <c r="B638" s="56" t="str">
        <f t="shared" si="53"/>
        <v>29-GHAZIPUR</v>
      </c>
      <c r="C638" s="57">
        <f>[1]T6_FG_PS!C38+[1]T6_FG_PS!H38+[1]T6A_FG_UPS!C38+[1]T6A_FG_UPS!H38</f>
        <v>5161.5280000000002</v>
      </c>
      <c r="D638" s="57">
        <f>[1]T6_FG_PS!D38+[1]T6_FG_PS!I38+[1]T6A_FG_UPS!D38+[1]T6A_FG_UPS!I38</f>
        <v>627.351</v>
      </c>
      <c r="E638" s="58">
        <f t="shared" si="52"/>
        <v>0.12154365916449547</v>
      </c>
    </row>
    <row r="639" spans="1:5" ht="15.75" customHeight="1">
      <c r="A639" s="55">
        <f t="shared" si="53"/>
        <v>30</v>
      </c>
      <c r="B639" s="56" t="str">
        <f t="shared" si="53"/>
        <v>30-GHAZIYABAD</v>
      </c>
      <c r="C639" s="57">
        <f>[1]T6_FG_PS!C39+[1]T6_FG_PS!H39+[1]T6A_FG_UPS!C39+[1]T6A_FG_UPS!H39</f>
        <v>1841.665</v>
      </c>
      <c r="D639" s="57">
        <f>[1]T6_FG_PS!D39+[1]T6_FG_PS!I39+[1]T6A_FG_UPS!D39+[1]T6A_FG_UPS!I39</f>
        <v>-354.82</v>
      </c>
      <c r="E639" s="58">
        <f t="shared" si="52"/>
        <v>-0.19266261779422425</v>
      </c>
    </row>
    <row r="640" spans="1:5" ht="15.75" customHeight="1">
      <c r="A640" s="55">
        <f t="shared" si="53"/>
        <v>31</v>
      </c>
      <c r="B640" s="56" t="str">
        <f t="shared" si="53"/>
        <v>31-GONDA</v>
      </c>
      <c r="C640" s="57">
        <f>[1]T6_FG_PS!C40+[1]T6_FG_PS!H40+[1]T6A_FG_UPS!C40+[1]T6A_FG_UPS!H40</f>
        <v>5730.5309999999999</v>
      </c>
      <c r="D640" s="57">
        <f>[1]T6_FG_PS!D40+[1]T6_FG_PS!I40+[1]T6A_FG_UPS!D40+[1]T6A_FG_UPS!I40</f>
        <v>220.458</v>
      </c>
      <c r="E640" s="58">
        <f t="shared" si="52"/>
        <v>3.8470780456470788E-2</v>
      </c>
    </row>
    <row r="641" spans="1:5" ht="15.75" customHeight="1">
      <c r="A641" s="55">
        <f t="shared" si="53"/>
        <v>32</v>
      </c>
      <c r="B641" s="56" t="str">
        <f t="shared" si="53"/>
        <v>32-GORAKHPUR</v>
      </c>
      <c r="C641" s="57">
        <f>[1]T6_FG_PS!C41+[1]T6_FG_PS!H41+[1]T6A_FG_UPS!C41+[1]T6A_FG_UPS!H41</f>
        <v>5424.3150000000005</v>
      </c>
      <c r="D641" s="57">
        <f>[1]T6_FG_PS!D41+[1]T6_FG_PS!I41+[1]T6A_FG_UPS!D41+[1]T6A_FG_UPS!I41</f>
        <v>1009.231</v>
      </c>
      <c r="E641" s="58">
        <f t="shared" si="52"/>
        <v>0.18605685694875757</v>
      </c>
    </row>
    <row r="642" spans="1:5" ht="15.75" customHeight="1">
      <c r="A642" s="55">
        <f t="shared" ref="A642:B657" si="54">A71</f>
        <v>33</v>
      </c>
      <c r="B642" s="56" t="str">
        <f t="shared" si="54"/>
        <v>33-HAMEERPUR</v>
      </c>
      <c r="C642" s="57">
        <f>[1]T6_FG_PS!C42+[1]T6_FG_PS!H42+[1]T6A_FG_UPS!C42+[1]T6A_FG_UPS!H42</f>
        <v>1956.181</v>
      </c>
      <c r="D642" s="57">
        <f>[1]T6_FG_PS!D42+[1]T6_FG_PS!I42+[1]T6A_FG_UPS!D42+[1]T6A_FG_UPS!I42</f>
        <v>319.221</v>
      </c>
      <c r="E642" s="58">
        <f t="shared" si="52"/>
        <v>0.16318581971709162</v>
      </c>
    </row>
    <row r="643" spans="1:5" ht="15.75" customHeight="1">
      <c r="A643" s="55">
        <f t="shared" si="54"/>
        <v>34</v>
      </c>
      <c r="B643" s="56" t="str">
        <f t="shared" si="54"/>
        <v>34-HARDOI</v>
      </c>
      <c r="C643" s="57">
        <f>[1]T6_FG_PS!C43+[1]T6_FG_PS!H43+[1]T6A_FG_UPS!C43+[1]T6A_FG_UPS!H43</f>
        <v>7970.9580000000005</v>
      </c>
      <c r="D643" s="57">
        <f>[1]T6_FG_PS!D43+[1]T6_FG_PS!I43+[1]T6A_FG_UPS!D43+[1]T6A_FG_UPS!I43</f>
        <v>1131.4110000000001</v>
      </c>
      <c r="E643" s="58">
        <f t="shared" si="52"/>
        <v>0.14194165870651934</v>
      </c>
    </row>
    <row r="644" spans="1:5" ht="15.75" customHeight="1">
      <c r="A644" s="55">
        <f t="shared" si="54"/>
        <v>35</v>
      </c>
      <c r="B644" s="56" t="str">
        <f t="shared" si="54"/>
        <v>35-HATHRAS</v>
      </c>
      <c r="C644" s="57">
        <f>[1]T6_FG_PS!C44+[1]T6_FG_PS!H44+[1]T6A_FG_UPS!C44+[1]T6A_FG_UPS!H44</f>
        <v>2022.404</v>
      </c>
      <c r="D644" s="57">
        <f>[1]T6_FG_PS!D44+[1]T6_FG_PS!I44+[1]T6A_FG_UPS!D44+[1]T6A_FG_UPS!I44</f>
        <v>389.04699999999997</v>
      </c>
      <c r="E644" s="58">
        <f t="shared" si="52"/>
        <v>0.19236858708744642</v>
      </c>
    </row>
    <row r="645" spans="1:5" ht="15.75" customHeight="1">
      <c r="A645" s="55">
        <f t="shared" si="54"/>
        <v>36</v>
      </c>
      <c r="B645" s="56" t="str">
        <f t="shared" si="54"/>
        <v>36-ITAWAH</v>
      </c>
      <c r="C645" s="57">
        <f>[1]T6_FG_PS!C45+[1]T6_FG_PS!H45+[1]T6A_FG_UPS!C45+[1]T6A_FG_UPS!H45</f>
        <v>2413.9940000000001</v>
      </c>
      <c r="D645" s="57">
        <f>[1]T6_FG_PS!D45+[1]T6_FG_PS!I45+[1]T6A_FG_UPS!D45+[1]T6A_FG_UPS!I45</f>
        <v>258.416</v>
      </c>
      <c r="E645" s="58">
        <f t="shared" si="52"/>
        <v>0.10704914759523014</v>
      </c>
    </row>
    <row r="646" spans="1:5" ht="15.75" customHeight="1">
      <c r="A646" s="55">
        <f t="shared" si="54"/>
        <v>37</v>
      </c>
      <c r="B646" s="56" t="str">
        <f t="shared" si="54"/>
        <v>37-J.P. NAGAR</v>
      </c>
      <c r="C646" s="57">
        <f>[1]T6_FG_PS!C46+[1]T6_FG_PS!H46+[1]T6A_FG_UPS!C46+[1]T6A_FG_UPS!H46</f>
        <v>2200.7290000000003</v>
      </c>
      <c r="D646" s="57">
        <f>[1]T6_FG_PS!D46+[1]T6_FG_PS!I46+[1]T6A_FG_UPS!D46+[1]T6A_FG_UPS!I46</f>
        <v>294.161</v>
      </c>
      <c r="E646" s="58">
        <f t="shared" si="52"/>
        <v>0.13366525365004051</v>
      </c>
    </row>
    <row r="647" spans="1:5" ht="15.75" customHeight="1">
      <c r="A647" s="55">
        <f t="shared" si="54"/>
        <v>38</v>
      </c>
      <c r="B647" s="56" t="str">
        <f t="shared" si="54"/>
        <v>38-JALAUN</v>
      </c>
      <c r="C647" s="57">
        <f>[1]T6_FG_PS!C47+[1]T6_FG_PS!H47+[1]T6A_FG_UPS!C47+[1]T6A_FG_UPS!H47</f>
        <v>2318.4459999999999</v>
      </c>
      <c r="D647" s="57">
        <f>[1]T6_FG_PS!D47+[1]T6_FG_PS!I47+[1]T6A_FG_UPS!D47+[1]T6A_FG_UPS!I47</f>
        <v>3830.57</v>
      </c>
      <c r="E647" s="58">
        <f t="shared" si="52"/>
        <v>1.6522144574426147</v>
      </c>
    </row>
    <row r="648" spans="1:5" ht="15.75" customHeight="1">
      <c r="A648" s="55">
        <f t="shared" si="54"/>
        <v>39</v>
      </c>
      <c r="B648" s="56" t="str">
        <f t="shared" si="54"/>
        <v>39-JAUNPUR</v>
      </c>
      <c r="C648" s="57">
        <f>[1]T6_FG_PS!C48+[1]T6_FG_PS!H48+[1]T6A_FG_UPS!C48+[1]T6A_FG_UPS!H48</f>
        <v>7241.9650000000001</v>
      </c>
      <c r="D648" s="57">
        <f>[1]T6_FG_PS!D48+[1]T6_FG_PS!I48+[1]T6A_FG_UPS!D48+[1]T6A_FG_UPS!I48</f>
        <v>936.96600000000001</v>
      </c>
      <c r="E648" s="58">
        <f t="shared" si="52"/>
        <v>0.12938007847317681</v>
      </c>
    </row>
    <row r="649" spans="1:5" ht="15.75" customHeight="1">
      <c r="A649" s="55">
        <f t="shared" si="54"/>
        <v>40</v>
      </c>
      <c r="B649" s="56" t="str">
        <f t="shared" si="54"/>
        <v>40-JHANSI</v>
      </c>
      <c r="C649" s="57">
        <f>[1]T6_FG_PS!C49+[1]T6_FG_PS!H49+[1]T6A_FG_UPS!C49+[1]T6A_FG_UPS!H49</f>
        <v>2750.9319999999998</v>
      </c>
      <c r="D649" s="57">
        <f>[1]T6_FG_PS!D49+[1]T6_FG_PS!I49+[1]T6A_FG_UPS!D49+[1]T6A_FG_UPS!I49</f>
        <v>313.52700000000004</v>
      </c>
      <c r="E649" s="58">
        <f t="shared" si="52"/>
        <v>0.11397119230864305</v>
      </c>
    </row>
    <row r="650" spans="1:5" ht="15.75" customHeight="1">
      <c r="A650" s="55">
        <f t="shared" si="54"/>
        <v>41</v>
      </c>
      <c r="B650" s="56" t="str">
        <f t="shared" si="54"/>
        <v>41-KANNAUJ</v>
      </c>
      <c r="C650" s="57">
        <f>[1]T6_FG_PS!C50+[1]T6_FG_PS!H50+[1]T6A_FG_UPS!C50+[1]T6A_FG_UPS!H50</f>
        <v>3190.259</v>
      </c>
      <c r="D650" s="57">
        <f>[1]T6_FG_PS!D50+[1]T6_FG_PS!I50+[1]T6A_FG_UPS!D50+[1]T6A_FG_UPS!I50</f>
        <v>-1.2960000000000207</v>
      </c>
      <c r="E650" s="58">
        <f t="shared" si="52"/>
        <v>-4.0623660962950679E-4</v>
      </c>
    </row>
    <row r="651" spans="1:5" ht="15.75" customHeight="1">
      <c r="A651" s="55">
        <f t="shared" si="54"/>
        <v>42</v>
      </c>
      <c r="B651" s="56" t="str">
        <f t="shared" si="54"/>
        <v>42-KANPUR DEHAT</v>
      </c>
      <c r="C651" s="57">
        <f>[1]T6_FG_PS!C51+[1]T6_FG_PS!H51+[1]T6A_FG_UPS!C51+[1]T6A_FG_UPS!H51</f>
        <v>3539.8429999999998</v>
      </c>
      <c r="D651" s="57">
        <f>[1]T6_FG_PS!D51+[1]T6_FG_PS!I51+[1]T6A_FG_UPS!D51+[1]T6A_FG_UPS!I51</f>
        <v>-160.98000000000002</v>
      </c>
      <c r="E651" s="58">
        <f t="shared" si="52"/>
        <v>-4.5476593170940077E-2</v>
      </c>
    </row>
    <row r="652" spans="1:5" ht="15.75" customHeight="1">
      <c r="A652" s="55">
        <f t="shared" si="54"/>
        <v>43</v>
      </c>
      <c r="B652" s="56" t="str">
        <f t="shared" si="54"/>
        <v>43-KANPUR NAGAR</v>
      </c>
      <c r="C652" s="57">
        <f>[1]T6_FG_PS!C52+[1]T6_FG_PS!H52+[1]T6A_FG_UPS!C52+[1]T6A_FG_UPS!H52</f>
        <v>3143.7780000000002</v>
      </c>
      <c r="D652" s="57">
        <f>[1]T6_FG_PS!D52+[1]T6_FG_PS!I52+[1]T6A_FG_UPS!D52+[1]T6A_FG_UPS!I52</f>
        <v>-87.402000000000001</v>
      </c>
      <c r="E652" s="58">
        <f t="shared" si="52"/>
        <v>-2.7801581409374325E-2</v>
      </c>
    </row>
    <row r="653" spans="1:5" ht="15.75" customHeight="1">
      <c r="A653" s="55">
        <f t="shared" si="54"/>
        <v>44</v>
      </c>
      <c r="B653" s="56" t="str">
        <f t="shared" si="54"/>
        <v>44-KAAS GANJ</v>
      </c>
      <c r="C653" s="57">
        <f>[1]T6_FG_PS!C53+[1]T6_FG_PS!H53+[1]T6A_FG_UPS!C53+[1]T6A_FG_UPS!H53</f>
        <v>2244.5450000000001</v>
      </c>
      <c r="D653" s="57">
        <f>[1]T6_FG_PS!D53+[1]T6_FG_PS!I53+[1]T6A_FG_UPS!D53+[1]T6A_FG_UPS!I53</f>
        <v>-37.676000000000009</v>
      </c>
      <c r="E653" s="58">
        <f t="shared" si="52"/>
        <v>-1.6785584606234229E-2</v>
      </c>
    </row>
    <row r="654" spans="1:5" ht="15.75" customHeight="1">
      <c r="A654" s="55">
        <f t="shared" si="54"/>
        <v>45</v>
      </c>
      <c r="B654" s="56" t="str">
        <f t="shared" si="54"/>
        <v>45-KAUSHAMBI</v>
      </c>
      <c r="C654" s="57">
        <f>[1]T6_FG_PS!C54+[1]T6_FG_PS!H54+[1]T6A_FG_UPS!C54+[1]T6A_FG_UPS!H54</f>
        <v>2527.1629999999996</v>
      </c>
      <c r="D654" s="57">
        <f>[1]T6_FG_PS!D54+[1]T6_FG_PS!I54+[1]T6A_FG_UPS!D54+[1]T6A_FG_UPS!I54</f>
        <v>73.719999999999985</v>
      </c>
      <c r="E654" s="58">
        <f t="shared" si="52"/>
        <v>2.9171050699935065E-2</v>
      </c>
    </row>
    <row r="655" spans="1:5" ht="15.75" customHeight="1">
      <c r="A655" s="55">
        <f t="shared" si="54"/>
        <v>46</v>
      </c>
      <c r="B655" s="56" t="str">
        <f t="shared" si="54"/>
        <v>46-KUSHINAGAR</v>
      </c>
      <c r="C655" s="57">
        <f>[1]T6_FG_PS!C55+[1]T6_FG_PS!H55+[1]T6A_FG_UPS!C55+[1]T6A_FG_UPS!H55</f>
        <v>5151.9620000000004</v>
      </c>
      <c r="D655" s="57">
        <f>[1]T6_FG_PS!D55+[1]T6_FG_PS!I55+[1]T6A_FG_UPS!D55+[1]T6A_FG_UPS!I55</f>
        <v>474.22199999999998</v>
      </c>
      <c r="E655" s="58">
        <f t="shared" si="52"/>
        <v>9.2046874569338813E-2</v>
      </c>
    </row>
    <row r="656" spans="1:5" ht="15.75" customHeight="1">
      <c r="A656" s="55">
        <f t="shared" si="54"/>
        <v>47</v>
      </c>
      <c r="B656" s="56" t="str">
        <f t="shared" si="54"/>
        <v>47-LAKHIMPUR KHERI</v>
      </c>
      <c r="C656" s="57">
        <f>[1]T6_FG_PS!C56+[1]T6_FG_PS!H56+[1]T6A_FG_UPS!C56+[1]T6A_FG_UPS!H56</f>
        <v>9932.4390000000003</v>
      </c>
      <c r="D656" s="57">
        <f>[1]T6_FG_PS!D56+[1]T6_FG_PS!I56+[1]T6A_FG_UPS!D56+[1]T6A_FG_UPS!I56</f>
        <v>-876.01</v>
      </c>
      <c r="E656" s="58">
        <f t="shared" si="52"/>
        <v>-8.8196866852139733E-2</v>
      </c>
    </row>
    <row r="657" spans="1:5" ht="15.75" customHeight="1">
      <c r="A657" s="55">
        <f t="shared" si="54"/>
        <v>48</v>
      </c>
      <c r="B657" s="56" t="str">
        <f t="shared" si="54"/>
        <v>48-LALITPUR</v>
      </c>
      <c r="C657" s="57">
        <f>[1]T6_FG_PS!C57+[1]T6_FG_PS!H57+[1]T6A_FG_UPS!C57+[1]T6A_FG_UPS!H57</f>
        <v>2904.6469999999999</v>
      </c>
      <c r="D657" s="57">
        <f>[1]T6_FG_PS!D57+[1]T6_FG_PS!I57+[1]T6A_FG_UPS!D57+[1]T6A_FG_UPS!I57</f>
        <v>579.08499999999992</v>
      </c>
      <c r="E657" s="58">
        <f t="shared" si="52"/>
        <v>0.19936501750470881</v>
      </c>
    </row>
    <row r="658" spans="1:5" ht="15.75" customHeight="1">
      <c r="A658" s="55">
        <f t="shared" ref="A658:B673" si="55">A87</f>
        <v>49</v>
      </c>
      <c r="B658" s="56" t="str">
        <f t="shared" si="55"/>
        <v>49-LUCKNOW</v>
      </c>
      <c r="C658" s="57">
        <f>[1]T6_FG_PS!C58+[1]T6_FG_PS!H58+[1]T6A_FG_UPS!C58+[1]T6A_FG_UPS!H58</f>
        <v>3770.096</v>
      </c>
      <c r="D658" s="57">
        <f>[1]T6_FG_PS!D58+[1]T6_FG_PS!I58+[1]T6A_FG_UPS!D58+[1]T6A_FG_UPS!I58</f>
        <v>874.84799999999996</v>
      </c>
      <c r="E658" s="58">
        <f t="shared" si="52"/>
        <v>0.23204926346703106</v>
      </c>
    </row>
    <row r="659" spans="1:5" ht="15.75" customHeight="1">
      <c r="A659" s="55">
        <f t="shared" si="55"/>
        <v>50</v>
      </c>
      <c r="B659" s="56" t="str">
        <f t="shared" si="55"/>
        <v>50-MAHOBA</v>
      </c>
      <c r="C659" s="57">
        <f>[1]T6_FG_PS!C59+[1]T6_FG_PS!H59+[1]T6A_FG_UPS!C59+[1]T6A_FG_UPS!H59</f>
        <v>1890.6119999999999</v>
      </c>
      <c r="D659" s="57">
        <f>[1]T6_FG_PS!D59+[1]T6_FG_PS!I59+[1]T6A_FG_UPS!D59+[1]T6A_FG_UPS!I59</f>
        <v>159.071</v>
      </c>
      <c r="E659" s="58">
        <f t="shared" si="52"/>
        <v>8.4137305803623386E-2</v>
      </c>
    </row>
    <row r="660" spans="1:5" ht="15.75" customHeight="1">
      <c r="A660" s="55">
        <f t="shared" si="55"/>
        <v>51</v>
      </c>
      <c r="B660" s="56" t="str">
        <f t="shared" si="55"/>
        <v>51-MAHRAJGANJ</v>
      </c>
      <c r="C660" s="57">
        <f>[1]T6_FG_PS!C60+[1]T6_FG_PS!H60+[1]T6A_FG_UPS!C60+[1]T6A_FG_UPS!H60</f>
        <v>4594.9040000000005</v>
      </c>
      <c r="D660" s="57">
        <f>[1]T6_FG_PS!D60+[1]T6_FG_PS!I60+[1]T6A_FG_UPS!D60+[1]T6A_FG_UPS!I60</f>
        <v>-109.23499999999999</v>
      </c>
      <c r="E660" s="58">
        <f t="shared" si="52"/>
        <v>-2.3773075563711447E-2</v>
      </c>
    </row>
    <row r="661" spans="1:5" ht="15.75" customHeight="1">
      <c r="A661" s="55">
        <f t="shared" si="55"/>
        <v>52</v>
      </c>
      <c r="B661" s="56" t="str">
        <f t="shared" si="55"/>
        <v>52-MAINPURI</v>
      </c>
      <c r="C661" s="57">
        <f>[1]T6_FG_PS!C61+[1]T6_FG_PS!H61+[1]T6A_FG_UPS!C61+[1]T6A_FG_UPS!H61</f>
        <v>2358.7249999999999</v>
      </c>
      <c r="D661" s="57">
        <f>[1]T6_FG_PS!D61+[1]T6_FG_PS!I61+[1]T6A_FG_UPS!D61+[1]T6A_FG_UPS!I61</f>
        <v>290.685</v>
      </c>
      <c r="E661" s="58">
        <f t="shared" si="52"/>
        <v>0.12323819012390169</v>
      </c>
    </row>
    <row r="662" spans="1:5" ht="15.75" customHeight="1">
      <c r="A662" s="55">
        <f t="shared" si="55"/>
        <v>53</v>
      </c>
      <c r="B662" s="56" t="str">
        <f t="shared" si="55"/>
        <v>53-MATHURA</v>
      </c>
      <c r="C662" s="57">
        <f>[1]T6_FG_PS!C62+[1]T6_FG_PS!H62+[1]T6A_FG_UPS!C62+[1]T6A_FG_UPS!H62</f>
        <v>2691.8690000000001</v>
      </c>
      <c r="D662" s="57">
        <f>[1]T6_FG_PS!D62+[1]T6_FG_PS!I62+[1]T6A_FG_UPS!D62+[1]T6A_FG_UPS!I62</f>
        <v>307.75299999999999</v>
      </c>
      <c r="E662" s="58">
        <f t="shared" si="52"/>
        <v>0.11432688589229267</v>
      </c>
    </row>
    <row r="663" spans="1:5" ht="15.75" customHeight="1">
      <c r="A663" s="55">
        <f t="shared" si="55"/>
        <v>54</v>
      </c>
      <c r="B663" s="56" t="str">
        <f t="shared" si="55"/>
        <v>54-MAU</v>
      </c>
      <c r="C663" s="57">
        <f>[1]T6_FG_PS!C63+[1]T6_FG_PS!H63+[1]T6A_FG_UPS!C63+[1]T6A_FG_UPS!H63</f>
        <v>3657.2629999999999</v>
      </c>
      <c r="D663" s="57">
        <f>[1]T6_FG_PS!D63+[1]T6_FG_PS!I63+[1]T6A_FG_UPS!D63+[1]T6A_FG_UPS!I63</f>
        <v>-332.60599999999999</v>
      </c>
      <c r="E663" s="58">
        <f t="shared" si="52"/>
        <v>-9.0943965473634245E-2</v>
      </c>
    </row>
    <row r="664" spans="1:5" ht="15.75" customHeight="1">
      <c r="A664" s="55">
        <f t="shared" si="55"/>
        <v>55</v>
      </c>
      <c r="B664" s="56" t="str">
        <f t="shared" si="55"/>
        <v>55-MEERUT</v>
      </c>
      <c r="C664" s="57">
        <f>[1]T6_FG_PS!C64+[1]T6_FG_PS!H64+[1]T6A_FG_UPS!C64+[1]T6A_FG_UPS!H64</f>
        <v>3094.261</v>
      </c>
      <c r="D664" s="57">
        <f>[1]T6_FG_PS!D64+[1]T6_FG_PS!I64+[1]T6A_FG_UPS!D64+[1]T6A_FG_UPS!I64</f>
        <v>301.91700000000003</v>
      </c>
      <c r="E664" s="58">
        <f t="shared" si="52"/>
        <v>9.7573216997531895E-2</v>
      </c>
    </row>
    <row r="665" spans="1:5" ht="15.75" customHeight="1">
      <c r="A665" s="55">
        <f t="shared" si="55"/>
        <v>56</v>
      </c>
      <c r="B665" s="56" t="str">
        <f t="shared" si="55"/>
        <v>56-MIRZAPUR</v>
      </c>
      <c r="C665" s="57">
        <f>[1]T6_FG_PS!C65+[1]T6_FG_PS!H65+[1]T6A_FG_UPS!C65+[1]T6A_FG_UPS!H65</f>
        <v>4901.6450000000004</v>
      </c>
      <c r="D665" s="57">
        <f>[1]T6_FG_PS!D65+[1]T6_FG_PS!I65+[1]T6A_FG_UPS!D65+[1]T6A_FG_UPS!I65</f>
        <v>657.50400000000002</v>
      </c>
      <c r="E665" s="58">
        <f t="shared" si="52"/>
        <v>0.13413945726383694</v>
      </c>
    </row>
    <row r="666" spans="1:5" ht="15.75" customHeight="1">
      <c r="A666" s="55">
        <f t="shared" si="55"/>
        <v>57</v>
      </c>
      <c r="B666" s="56" t="str">
        <f t="shared" si="55"/>
        <v>57-MORADABAD</v>
      </c>
      <c r="C666" s="57">
        <f>[1]T6_FG_PS!C66+[1]T6_FG_PS!H66+[1]T6A_FG_UPS!C66+[1]T6A_FG_UPS!H66</f>
        <v>3180.3379999999997</v>
      </c>
      <c r="D666" s="57">
        <f>[1]T6_FG_PS!D66+[1]T6_FG_PS!I66+[1]T6A_FG_UPS!D66+[1]T6A_FG_UPS!I66</f>
        <v>280.12199999999996</v>
      </c>
      <c r="E666" s="58">
        <f t="shared" si="52"/>
        <v>8.807931735557667E-2</v>
      </c>
    </row>
    <row r="667" spans="1:5" ht="15.75" customHeight="1">
      <c r="A667" s="55">
        <f t="shared" si="55"/>
        <v>58</v>
      </c>
      <c r="B667" s="56" t="str">
        <f t="shared" si="55"/>
        <v>58-MUZAFFARNAGAR</v>
      </c>
      <c r="C667" s="57">
        <f>[1]T6_FG_PS!C67+[1]T6_FG_PS!H67+[1]T6A_FG_UPS!C67+[1]T6A_FG_UPS!H67</f>
        <v>2351.375</v>
      </c>
      <c r="D667" s="57">
        <f>[1]T6_FG_PS!D67+[1]T6_FG_PS!I67+[1]T6A_FG_UPS!D67+[1]T6A_FG_UPS!I67</f>
        <v>241.34399999999999</v>
      </c>
      <c r="E667" s="58">
        <f t="shared" si="52"/>
        <v>0.10263951943012067</v>
      </c>
    </row>
    <row r="668" spans="1:5" ht="15.75" customHeight="1">
      <c r="A668" s="55">
        <f t="shared" si="55"/>
        <v>59</v>
      </c>
      <c r="B668" s="56" t="str">
        <f t="shared" si="55"/>
        <v>59-PILIBHIT</v>
      </c>
      <c r="C668" s="57">
        <f>[1]T6_FG_PS!C68+[1]T6_FG_PS!H68+[1]T6A_FG_UPS!C68+[1]T6A_FG_UPS!H68</f>
        <v>2875.0630000000001</v>
      </c>
      <c r="D668" s="57">
        <f>[1]T6_FG_PS!D68+[1]T6_FG_PS!I68+[1]T6A_FG_UPS!D68+[1]T6A_FG_UPS!I68</f>
        <v>402.03700000000003</v>
      </c>
      <c r="E668" s="58">
        <f t="shared" si="52"/>
        <v>0.13983589229175153</v>
      </c>
    </row>
    <row r="669" spans="1:5" ht="15.75" customHeight="1">
      <c r="A669" s="55">
        <f t="shared" si="55"/>
        <v>60</v>
      </c>
      <c r="B669" s="56" t="str">
        <f t="shared" si="55"/>
        <v>60-PRATAPGARH</v>
      </c>
      <c r="C669" s="57">
        <f>[1]T6_FG_PS!C69+[1]T6_FG_PS!H69+[1]T6A_FG_UPS!C69+[1]T6A_FG_UPS!H69</f>
        <v>5109.2090000000007</v>
      </c>
      <c r="D669" s="57">
        <f>[1]T6_FG_PS!D69+[1]T6_FG_PS!I69+[1]T6A_FG_UPS!D69+[1]T6A_FG_UPS!I69</f>
        <v>480.66399999999999</v>
      </c>
      <c r="E669" s="58">
        <f t="shared" si="52"/>
        <v>9.4077967841988838E-2</v>
      </c>
    </row>
    <row r="670" spans="1:5" ht="15.75" customHeight="1">
      <c r="A670" s="55">
        <f t="shared" si="55"/>
        <v>61</v>
      </c>
      <c r="B670" s="56" t="str">
        <f t="shared" si="55"/>
        <v>61-RAI BAREILY</v>
      </c>
      <c r="C670" s="57">
        <f>[1]T6_FG_PS!C70+[1]T6_FG_PS!H70+[1]T6A_FG_UPS!C70+[1]T6A_FG_UPS!H70</f>
        <v>4210.6209999999992</v>
      </c>
      <c r="D670" s="57">
        <f>[1]T6_FG_PS!D70+[1]T6_FG_PS!I70+[1]T6A_FG_UPS!D70+[1]T6A_FG_UPS!I70</f>
        <v>-72.902999999999992</v>
      </c>
      <c r="E670" s="58">
        <f t="shared" si="52"/>
        <v>-1.7314073149780045E-2</v>
      </c>
    </row>
    <row r="671" spans="1:5" ht="15.75" customHeight="1">
      <c r="A671" s="55">
        <f t="shared" si="55"/>
        <v>62</v>
      </c>
      <c r="B671" s="56" t="str">
        <f t="shared" si="55"/>
        <v>62-RAMPUR</v>
      </c>
      <c r="C671" s="57">
        <f>[1]T6_FG_PS!C71+[1]T6_FG_PS!H71+[1]T6A_FG_UPS!C71+[1]T6A_FG_UPS!H71</f>
        <v>2932.3109999999997</v>
      </c>
      <c r="D671" s="57">
        <f>[1]T6_FG_PS!D71+[1]T6_FG_PS!I71+[1]T6A_FG_UPS!D71+[1]T6A_FG_UPS!I71</f>
        <v>-399.95299999999997</v>
      </c>
      <c r="E671" s="58">
        <f t="shared" si="52"/>
        <v>-0.13639515044618392</v>
      </c>
    </row>
    <row r="672" spans="1:5" ht="15.75" customHeight="1">
      <c r="A672" s="55">
        <f t="shared" si="55"/>
        <v>63</v>
      </c>
      <c r="B672" s="56" t="str">
        <f t="shared" si="55"/>
        <v>63-SAHARANPUR</v>
      </c>
      <c r="C672" s="57">
        <f>[1]T6_FG_PS!C72+[1]T6_FG_PS!H72+[1]T6A_FG_UPS!C72+[1]T6A_FG_UPS!H72</f>
        <v>3856.2509999999997</v>
      </c>
      <c r="D672" s="57">
        <f>[1]T6_FG_PS!D72+[1]T6_FG_PS!I72+[1]T6A_FG_UPS!D72+[1]T6A_FG_UPS!I72</f>
        <v>302.798</v>
      </c>
      <c r="E672" s="58">
        <f t="shared" si="52"/>
        <v>7.852134106415791E-2</v>
      </c>
    </row>
    <row r="673" spans="1:5" ht="15.75" customHeight="1">
      <c r="A673" s="55">
        <f t="shared" si="55"/>
        <v>64</v>
      </c>
      <c r="B673" s="56" t="str">
        <f t="shared" si="55"/>
        <v>64-SANTKABIR NAGAR</v>
      </c>
      <c r="C673" s="57">
        <f>[1]T6_FG_PS!C73+[1]T6_FG_PS!H73+[1]T6A_FG_UPS!C73+[1]T6A_FG_UPS!H73</f>
        <v>2669.7449999999999</v>
      </c>
      <c r="D673" s="57">
        <f>[1]T6_FG_PS!D73+[1]T6_FG_PS!I73+[1]T6A_FG_UPS!D73+[1]T6A_FG_UPS!I73</f>
        <v>129.07499999999999</v>
      </c>
      <c r="E673" s="58">
        <f t="shared" si="52"/>
        <v>4.8347314069321225E-2</v>
      </c>
    </row>
    <row r="674" spans="1:5" ht="15.75" customHeight="1">
      <c r="A674" s="55">
        <f t="shared" ref="A674:B684" si="56">A103</f>
        <v>65</v>
      </c>
      <c r="B674" s="56" t="str">
        <f t="shared" si="56"/>
        <v>65-SHAHJAHANPUR</v>
      </c>
      <c r="C674" s="57">
        <f>[1]T6_FG_PS!C74+[1]T6_FG_PS!H74+[1]T6A_FG_UPS!C74+[1]T6A_FG_UPS!H74</f>
        <v>5854.2120000000004</v>
      </c>
      <c r="D674" s="57">
        <f>[1]T6_FG_PS!D74+[1]T6_FG_PS!I74+[1]T6A_FG_UPS!D74+[1]T6A_FG_UPS!I74</f>
        <v>594.89799999999991</v>
      </c>
      <c r="E674" s="58">
        <f t="shared" si="52"/>
        <v>0.10161880027576724</v>
      </c>
    </row>
    <row r="675" spans="1:5" ht="15.75" customHeight="1">
      <c r="A675" s="55">
        <f t="shared" si="56"/>
        <v>66</v>
      </c>
      <c r="B675" s="56" t="str">
        <f t="shared" si="56"/>
        <v>66-SHRAWASTI</v>
      </c>
      <c r="C675" s="57">
        <f>[1]T6_FG_PS!C75+[1]T6_FG_PS!H75+[1]T6A_FG_UPS!C75+[1]T6A_FG_UPS!H75</f>
        <v>1720.5819999999999</v>
      </c>
      <c r="D675" s="57">
        <f>[1]T6_FG_PS!D75+[1]T6_FG_PS!I75+[1]T6A_FG_UPS!D75+[1]T6A_FG_UPS!I75</f>
        <v>1433.2329999999999</v>
      </c>
      <c r="E675" s="58">
        <f t="shared" ref="E675:E685" si="57">D675/C675</f>
        <v>0.83299313836829636</v>
      </c>
    </row>
    <row r="676" spans="1:5" ht="15.75" customHeight="1">
      <c r="A676" s="55">
        <f t="shared" si="56"/>
        <v>67</v>
      </c>
      <c r="B676" s="56" t="str">
        <f t="shared" si="56"/>
        <v>67-SIDDHARTHNAGAR</v>
      </c>
      <c r="C676" s="57">
        <f>[1]T6_FG_PS!C76+[1]T6_FG_PS!H76+[1]T6A_FG_UPS!C76+[1]T6A_FG_UPS!H76</f>
        <v>4901.0919999999996</v>
      </c>
      <c r="D676" s="57">
        <f>[1]T6_FG_PS!D76+[1]T6_FG_PS!I76+[1]T6A_FG_UPS!D76+[1]T6A_FG_UPS!I76</f>
        <v>-1047.0610000000001</v>
      </c>
      <c r="E676" s="58">
        <f t="shared" si="57"/>
        <v>-0.21363830754452279</v>
      </c>
    </row>
    <row r="677" spans="1:5" ht="15.75" customHeight="1">
      <c r="A677" s="55">
        <f t="shared" si="56"/>
        <v>68</v>
      </c>
      <c r="B677" s="56" t="str">
        <f t="shared" si="56"/>
        <v>68-SITAPUR</v>
      </c>
      <c r="C677" s="57">
        <f>[1]T6_FG_PS!C77+[1]T6_FG_PS!H77+[1]T6A_FG_UPS!C77+[1]T6A_FG_UPS!H77</f>
        <v>8079.2210000000005</v>
      </c>
      <c r="D677" s="57">
        <f>[1]T6_FG_PS!D77+[1]T6_FG_PS!I77+[1]T6A_FG_UPS!D77+[1]T6A_FG_UPS!I77</f>
        <v>1613.7500000000002</v>
      </c>
      <c r="E677" s="58">
        <f t="shared" si="57"/>
        <v>0.19974079184119362</v>
      </c>
    </row>
    <row r="678" spans="1:5" ht="15.75" customHeight="1">
      <c r="A678" s="55">
        <f t="shared" si="56"/>
        <v>69</v>
      </c>
      <c r="B678" s="56" t="str">
        <f t="shared" si="56"/>
        <v>69-SONBHADRA</v>
      </c>
      <c r="C678" s="57">
        <f>[1]T6_FG_PS!C78+[1]T6_FG_PS!H78+[1]T6A_FG_UPS!C78+[1]T6A_FG_UPS!H78</f>
        <v>3900.9960000000001</v>
      </c>
      <c r="D678" s="57">
        <f>[1]T6_FG_PS!D78+[1]T6_FG_PS!I78+[1]T6A_FG_UPS!D78+[1]T6A_FG_UPS!I78</f>
        <v>531.97299999999996</v>
      </c>
      <c r="E678" s="58">
        <f t="shared" si="57"/>
        <v>0.13636850691464436</v>
      </c>
    </row>
    <row r="679" spans="1:5" ht="15.75" customHeight="1">
      <c r="A679" s="55">
        <f t="shared" si="56"/>
        <v>70</v>
      </c>
      <c r="B679" s="56" t="str">
        <f t="shared" si="56"/>
        <v>70-SULTANPUR</v>
      </c>
      <c r="C679" s="57">
        <f>[1]T6_FG_PS!C79+[1]T6_FG_PS!H79+[1]T6A_FG_UPS!C79+[1]T6A_FG_UPS!H79</f>
        <v>4311.5519999999997</v>
      </c>
      <c r="D679" s="57">
        <f>[1]T6_FG_PS!D79+[1]T6_FG_PS!I79+[1]T6A_FG_UPS!D79+[1]T6A_FG_UPS!I79</f>
        <v>242.54199999999997</v>
      </c>
      <c r="E679" s="58">
        <f t="shared" si="57"/>
        <v>5.6253989282745512E-2</v>
      </c>
    </row>
    <row r="680" spans="1:5" ht="15.75" customHeight="1">
      <c r="A680" s="55">
        <f t="shared" si="56"/>
        <v>71</v>
      </c>
      <c r="B680" s="56" t="str">
        <f t="shared" si="56"/>
        <v>71-UNNAO</v>
      </c>
      <c r="C680" s="57">
        <f>[1]T6_FG_PS!C80+[1]T6_FG_PS!H80+[1]T6A_FG_UPS!C80+[1]T6A_FG_UPS!H80</f>
        <v>4284.6080000000002</v>
      </c>
      <c r="D680" s="57">
        <f>[1]T6_FG_PS!D80+[1]T6_FG_PS!I80+[1]T6A_FG_UPS!D80+[1]T6A_FG_UPS!I80</f>
        <v>326.62799999999999</v>
      </c>
      <c r="E680" s="58">
        <f t="shared" si="57"/>
        <v>7.6232878246971475E-2</v>
      </c>
    </row>
    <row r="681" spans="1:5" ht="15.75" customHeight="1">
      <c r="A681" s="55">
        <f t="shared" si="56"/>
        <v>72</v>
      </c>
      <c r="B681" s="56" t="str">
        <f t="shared" si="56"/>
        <v>72-VARANASI</v>
      </c>
      <c r="C681" s="57">
        <f>[1]T6_FG_PS!C81+[1]T6_FG_PS!H81+[1]T6A_FG_UPS!C81+[1]T6A_FG_UPS!H81</f>
        <v>5631.0820000000003</v>
      </c>
      <c r="D681" s="57">
        <f>[1]T6_FG_PS!D81+[1]T6_FG_PS!I81+[1]T6A_FG_UPS!D81+[1]T6A_FG_UPS!I81</f>
        <v>124.30000000000001</v>
      </c>
      <c r="E681" s="58">
        <f t="shared" si="57"/>
        <v>2.2073910484699033E-2</v>
      </c>
    </row>
    <row r="682" spans="1:5" ht="15.75" customHeight="1">
      <c r="A682" s="55">
        <f t="shared" si="56"/>
        <v>73</v>
      </c>
      <c r="B682" s="56" t="str">
        <f t="shared" si="56"/>
        <v>73-SAMBHAL</v>
      </c>
      <c r="C682" s="57">
        <f>[1]T6_FG_PS!C82+[1]T6_FG_PS!H82+[1]T6A_FG_UPS!C82+[1]T6A_FG_UPS!H82</f>
        <v>3707.9749999999999</v>
      </c>
      <c r="D682" s="57">
        <f>[1]T6_FG_PS!D82+[1]T6_FG_PS!I82+[1]T6A_FG_UPS!D82+[1]T6A_FG_UPS!I82</f>
        <v>239.00299999999999</v>
      </c>
      <c r="E682" s="58">
        <f t="shared" si="57"/>
        <v>6.4456475569549421E-2</v>
      </c>
    </row>
    <row r="683" spans="1:5" ht="15.75" customHeight="1">
      <c r="A683" s="55">
        <f t="shared" si="56"/>
        <v>74</v>
      </c>
      <c r="B683" s="56" t="str">
        <f t="shared" si="56"/>
        <v>74-HAPUR</v>
      </c>
      <c r="C683" s="57">
        <f>[1]T6_FG_PS!C83+[1]T6_FG_PS!H83+[1]T6A_FG_UPS!C83+[1]T6A_FG_UPS!H83</f>
        <v>1369.9819999999997</v>
      </c>
      <c r="D683" s="57">
        <f>[1]T6_FG_PS!D83+[1]T6_FG_PS!I83+[1]T6A_FG_UPS!D83+[1]T6A_FG_UPS!I83</f>
        <v>-99.000999999999991</v>
      </c>
      <c r="E683" s="58">
        <f t="shared" si="57"/>
        <v>-7.2264453109602902E-2</v>
      </c>
    </row>
    <row r="684" spans="1:5" ht="15.75" customHeight="1">
      <c r="A684" s="55">
        <f t="shared" si="56"/>
        <v>75</v>
      </c>
      <c r="B684" s="56" t="str">
        <f t="shared" si="56"/>
        <v>75-SHAMLI</v>
      </c>
      <c r="C684" s="57">
        <f>[1]T6_FG_PS!C84+[1]T6_FG_PS!H84+[1]T6A_FG_UPS!C84+[1]T6A_FG_UPS!H84</f>
        <v>1342.8269999999998</v>
      </c>
      <c r="D684" s="57">
        <f>[1]T6_FG_PS!D84+[1]T6_FG_PS!I84+[1]T6A_FG_UPS!D84+[1]T6A_FG_UPS!I84</f>
        <v>143.18800000000002</v>
      </c>
      <c r="E684" s="58">
        <f t="shared" si="57"/>
        <v>0.10663175524471882</v>
      </c>
    </row>
    <row r="685" spans="1:5" ht="15.75" customHeight="1">
      <c r="A685" s="59"/>
      <c r="B685" s="60" t="str">
        <f>B114</f>
        <v>TOTAL</v>
      </c>
      <c r="C685" s="61">
        <f>SUM(C610:C684)</f>
        <v>293541.86</v>
      </c>
      <c r="D685" s="61">
        <f>SUM(D610:D684)</f>
        <v>29457.143000000015</v>
      </c>
      <c r="E685" s="62">
        <f t="shared" si="57"/>
        <v>0.10035074043613411</v>
      </c>
    </row>
    <row r="687" spans="1:5" ht="15.75" customHeight="1">
      <c r="A687" s="49" t="s">
        <v>81</v>
      </c>
      <c r="B687" s="50"/>
      <c r="C687" s="51"/>
      <c r="D687" s="50"/>
      <c r="E687" s="50"/>
    </row>
    <row r="688" spans="1:5" ht="15.75" customHeight="1">
      <c r="A688" s="50"/>
      <c r="B688" s="50"/>
      <c r="C688" s="50"/>
      <c r="D688" s="50"/>
      <c r="E688" s="52" t="s">
        <v>77</v>
      </c>
    </row>
    <row r="689" spans="1:5" ht="45" customHeight="1">
      <c r="A689" s="53" t="s">
        <v>78</v>
      </c>
      <c r="B689" s="53" t="s">
        <v>79</v>
      </c>
      <c r="C689" s="54" t="s">
        <v>72</v>
      </c>
      <c r="D689" s="54" t="s">
        <v>82</v>
      </c>
      <c r="E689" s="54" t="s">
        <v>80</v>
      </c>
    </row>
    <row r="690" spans="1:5" ht="15.75" customHeight="1">
      <c r="A690" s="53">
        <v>1</v>
      </c>
      <c r="B690" s="53">
        <v>2</v>
      </c>
      <c r="C690" s="54">
        <v>3</v>
      </c>
      <c r="D690" s="54">
        <v>4</v>
      </c>
      <c r="E690" s="54">
        <v>5</v>
      </c>
    </row>
    <row r="691" spans="1:5" ht="15.75" customHeight="1">
      <c r="A691" s="55">
        <f t="shared" ref="A691:B706" si="58">A39</f>
        <v>1</v>
      </c>
      <c r="B691" s="56" t="str">
        <f t="shared" si="58"/>
        <v>01-AGRA</v>
      </c>
      <c r="C691" s="57">
        <f>C610</f>
        <v>4068.4610000000002</v>
      </c>
      <c r="D691" s="57">
        <f>[1]T6_FG_PS!G10+[1]T6_FG_PS!L10+[1]T6A_FG_UPS!G10+[1]T6A_FG_UPS!L10</f>
        <v>967.92399999999998</v>
      </c>
      <c r="E691" s="58">
        <f>D691/C691</f>
        <v>0.23790912583406845</v>
      </c>
    </row>
    <row r="692" spans="1:5" ht="15.75" customHeight="1">
      <c r="A692" s="55">
        <f t="shared" si="58"/>
        <v>2</v>
      </c>
      <c r="B692" s="56" t="str">
        <f t="shared" si="58"/>
        <v>02-ALIGARH</v>
      </c>
      <c r="C692" s="57">
        <f t="shared" ref="C692:C755" si="59">C611</f>
        <v>4485.2449999999999</v>
      </c>
      <c r="D692" s="57">
        <f>[1]T6_FG_PS!G11+[1]T6_FG_PS!L11+[1]T6A_FG_UPS!G11+[1]T6A_FG_UPS!L11</f>
        <v>332.67300000000023</v>
      </c>
      <c r="E692" s="58">
        <f t="shared" ref="E692:E755" si="60">D692/C692</f>
        <v>7.4170530260888809E-2</v>
      </c>
    </row>
    <row r="693" spans="1:5" ht="15.75" customHeight="1">
      <c r="A693" s="55">
        <f t="shared" si="58"/>
        <v>3</v>
      </c>
      <c r="B693" s="56" t="str">
        <f t="shared" si="58"/>
        <v>03-ALLAHABAD</v>
      </c>
      <c r="C693" s="57">
        <f t="shared" si="59"/>
        <v>7718.1309999999994</v>
      </c>
      <c r="D693" s="57">
        <f>[1]T6_FG_PS!G12+[1]T6_FG_PS!L12+[1]T6A_FG_UPS!G12+[1]T6A_FG_UPS!L12</f>
        <v>-2488.8419999999996</v>
      </c>
      <c r="E693" s="58">
        <f t="shared" si="60"/>
        <v>-0.32246692884585659</v>
      </c>
    </row>
    <row r="694" spans="1:5" ht="15.75" customHeight="1">
      <c r="A694" s="55">
        <f t="shared" si="58"/>
        <v>4</v>
      </c>
      <c r="B694" s="56" t="str">
        <f t="shared" si="58"/>
        <v>04-AMBEDKAR NAGAR</v>
      </c>
      <c r="C694" s="57">
        <f t="shared" si="59"/>
        <v>3248.9849999999997</v>
      </c>
      <c r="D694" s="57">
        <f>[1]T6_FG_PS!G13+[1]T6_FG_PS!L13+[1]T6A_FG_UPS!G13+[1]T6A_FG_UPS!L13</f>
        <v>5023.6879999999992</v>
      </c>
      <c r="E694" s="58">
        <f t="shared" si="60"/>
        <v>1.5462330543231193</v>
      </c>
    </row>
    <row r="695" spans="1:5" ht="15.75" customHeight="1">
      <c r="A695" s="55">
        <f t="shared" si="58"/>
        <v>5</v>
      </c>
      <c r="B695" s="56" t="str">
        <f t="shared" si="58"/>
        <v>05-AURAIYA</v>
      </c>
      <c r="C695" s="57">
        <f t="shared" si="59"/>
        <v>2116.5099999999998</v>
      </c>
      <c r="D695" s="57">
        <f>[1]T6_FG_PS!G14+[1]T6_FG_PS!L14+[1]T6A_FG_UPS!G14+[1]T6A_FG_UPS!L14</f>
        <v>135.75299999999993</v>
      </c>
      <c r="E695" s="58">
        <f t="shared" si="60"/>
        <v>6.4140022962329471E-2</v>
      </c>
    </row>
    <row r="696" spans="1:5" ht="15.75" customHeight="1">
      <c r="A696" s="55">
        <f t="shared" si="58"/>
        <v>6</v>
      </c>
      <c r="B696" s="56" t="str">
        <f t="shared" si="58"/>
        <v>06-AZAMGARH</v>
      </c>
      <c r="C696" s="57">
        <f t="shared" si="59"/>
        <v>7326.598</v>
      </c>
      <c r="D696" s="57">
        <f>[1]T6_FG_PS!G15+[1]T6_FG_PS!L15+[1]T6A_FG_UPS!G15+[1]T6A_FG_UPS!L15</f>
        <v>1223.1089999999999</v>
      </c>
      <c r="E696" s="58">
        <f t="shared" si="60"/>
        <v>0.1669409185545597</v>
      </c>
    </row>
    <row r="697" spans="1:5" ht="15.75" customHeight="1">
      <c r="A697" s="55">
        <f t="shared" si="58"/>
        <v>7</v>
      </c>
      <c r="B697" s="56" t="str">
        <f t="shared" si="58"/>
        <v>07-BADAUN</v>
      </c>
      <c r="C697" s="57">
        <f t="shared" si="59"/>
        <v>4631.8050000000003</v>
      </c>
      <c r="D697" s="57">
        <f>[1]T6_FG_PS!G16+[1]T6_FG_PS!L16+[1]T6A_FG_UPS!G16+[1]T6A_FG_UPS!L16</f>
        <v>1156.384</v>
      </c>
      <c r="E697" s="58">
        <f t="shared" si="60"/>
        <v>0.24966163299188976</v>
      </c>
    </row>
    <row r="698" spans="1:5" ht="15.75" customHeight="1">
      <c r="A698" s="55">
        <f t="shared" si="58"/>
        <v>8</v>
      </c>
      <c r="B698" s="56" t="str">
        <f t="shared" si="58"/>
        <v>08-BAGHPAT</v>
      </c>
      <c r="C698" s="57">
        <f t="shared" si="59"/>
        <v>1566.6459999999997</v>
      </c>
      <c r="D698" s="57">
        <f>[1]T6_FG_PS!G17+[1]T6_FG_PS!L17+[1]T6A_FG_UPS!G17+[1]T6A_FG_UPS!L17</f>
        <v>-161.19800000000009</v>
      </c>
      <c r="E698" s="58">
        <f t="shared" si="60"/>
        <v>-0.10289369774665121</v>
      </c>
    </row>
    <row r="699" spans="1:5" ht="15.75" customHeight="1">
      <c r="A699" s="55">
        <f t="shared" si="58"/>
        <v>9</v>
      </c>
      <c r="B699" s="56" t="str">
        <f t="shared" si="58"/>
        <v>09-BAHRAICH</v>
      </c>
      <c r="C699" s="57">
        <f t="shared" si="59"/>
        <v>7166.201</v>
      </c>
      <c r="D699" s="57">
        <f>[1]T6_FG_PS!G18+[1]T6_FG_PS!L18+[1]T6A_FG_UPS!G18+[1]T6A_FG_UPS!L18</f>
        <v>-915.31599999999969</v>
      </c>
      <c r="E699" s="58">
        <f t="shared" si="60"/>
        <v>-0.1277268109002245</v>
      </c>
    </row>
    <row r="700" spans="1:5" ht="15.75" customHeight="1">
      <c r="A700" s="55">
        <f t="shared" si="58"/>
        <v>10</v>
      </c>
      <c r="B700" s="56" t="str">
        <f t="shared" si="58"/>
        <v>10-BALLIA</v>
      </c>
      <c r="C700" s="57">
        <f t="shared" si="59"/>
        <v>6580.1100000000006</v>
      </c>
      <c r="D700" s="57">
        <f>[1]T6_FG_PS!G19+[1]T6_FG_PS!L19+[1]T6A_FG_UPS!G19+[1]T6A_FG_UPS!L19</f>
        <v>184.59399999999982</v>
      </c>
      <c r="E700" s="58">
        <f t="shared" si="60"/>
        <v>2.8053330415448951E-2</v>
      </c>
    </row>
    <row r="701" spans="1:5" ht="15.75" customHeight="1">
      <c r="A701" s="55">
        <f t="shared" si="58"/>
        <v>11</v>
      </c>
      <c r="B701" s="56" t="str">
        <f t="shared" si="58"/>
        <v>11-BALRAMPUR</v>
      </c>
      <c r="C701" s="57">
        <f t="shared" si="59"/>
        <v>3880.4769999999999</v>
      </c>
      <c r="D701" s="57">
        <f>[1]T6_FG_PS!G20+[1]T6_FG_PS!L20+[1]T6A_FG_UPS!G20+[1]T6A_FG_UPS!L20</f>
        <v>-333.58399999999989</v>
      </c>
      <c r="E701" s="58">
        <f t="shared" si="60"/>
        <v>-8.596468939256692E-2</v>
      </c>
    </row>
    <row r="702" spans="1:5" ht="15.75" customHeight="1">
      <c r="A702" s="55">
        <f t="shared" si="58"/>
        <v>12</v>
      </c>
      <c r="B702" s="56" t="str">
        <f t="shared" si="58"/>
        <v>12-BANDA</v>
      </c>
      <c r="C702" s="57">
        <f t="shared" si="59"/>
        <v>3692.8550000000005</v>
      </c>
      <c r="D702" s="57">
        <f>[1]T6_FG_PS!G21+[1]T6_FG_PS!L21+[1]T6A_FG_UPS!G21+[1]T6A_FG_UPS!L21</f>
        <v>199.35500000000019</v>
      </c>
      <c r="E702" s="58">
        <f t="shared" si="60"/>
        <v>5.3983977166717934E-2</v>
      </c>
    </row>
    <row r="703" spans="1:5" ht="15.75" customHeight="1">
      <c r="A703" s="55">
        <f t="shared" si="58"/>
        <v>13</v>
      </c>
      <c r="B703" s="56" t="str">
        <f t="shared" si="58"/>
        <v>13-BARABANKI</v>
      </c>
      <c r="C703" s="57">
        <f t="shared" si="59"/>
        <v>5023.8329999999987</v>
      </c>
      <c r="D703" s="57">
        <f>[1]T6_FG_PS!G22+[1]T6_FG_PS!L22+[1]T6A_FG_UPS!G22+[1]T6A_FG_UPS!L22</f>
        <v>320.99799999999971</v>
      </c>
      <c r="E703" s="58">
        <f t="shared" si="60"/>
        <v>6.3895037912287247E-2</v>
      </c>
    </row>
    <row r="704" spans="1:5" ht="15.75" customHeight="1">
      <c r="A704" s="55">
        <f t="shared" si="58"/>
        <v>14</v>
      </c>
      <c r="B704" s="56" t="str">
        <f t="shared" si="58"/>
        <v>14-BAREILY</v>
      </c>
      <c r="C704" s="57">
        <f t="shared" si="59"/>
        <v>5855.9740000000002</v>
      </c>
      <c r="D704" s="57">
        <f>[1]T6_FG_PS!G23+[1]T6_FG_PS!L23+[1]T6A_FG_UPS!G23+[1]T6A_FG_UPS!L23</f>
        <v>385.23599999999965</v>
      </c>
      <c r="E704" s="58">
        <f t="shared" si="60"/>
        <v>6.5785128144353042E-2</v>
      </c>
    </row>
    <row r="705" spans="1:5" ht="15.75" customHeight="1">
      <c r="A705" s="55">
        <f t="shared" si="58"/>
        <v>15</v>
      </c>
      <c r="B705" s="56" t="str">
        <f t="shared" si="58"/>
        <v>15-BASTI</v>
      </c>
      <c r="C705" s="57">
        <f t="shared" si="59"/>
        <v>4365.3040000000001</v>
      </c>
      <c r="D705" s="57">
        <f>[1]T6_FG_PS!G24+[1]T6_FG_PS!L24+[1]T6A_FG_UPS!G24+[1]T6A_FG_UPS!L24</f>
        <v>306.27099999999973</v>
      </c>
      <c r="E705" s="58">
        <f t="shared" si="60"/>
        <v>7.016029124203027E-2</v>
      </c>
    </row>
    <row r="706" spans="1:5" ht="15.75" customHeight="1">
      <c r="A706" s="55">
        <f t="shared" si="58"/>
        <v>16</v>
      </c>
      <c r="B706" s="56" t="str">
        <f t="shared" si="58"/>
        <v>16-BHADOHI</v>
      </c>
      <c r="C706" s="57">
        <f t="shared" si="59"/>
        <v>2179.0889999999999</v>
      </c>
      <c r="D706" s="57">
        <f>[1]T6_FG_PS!G25+[1]T6_FG_PS!L25+[1]T6A_FG_UPS!G25+[1]T6A_FG_UPS!L25</f>
        <v>93.862000000000023</v>
      </c>
      <c r="E706" s="58">
        <f t="shared" si="60"/>
        <v>4.3073963477398135E-2</v>
      </c>
    </row>
    <row r="707" spans="1:5" ht="15.75" customHeight="1">
      <c r="A707" s="55">
        <f t="shared" ref="A707:B722" si="61">A55</f>
        <v>17</v>
      </c>
      <c r="B707" s="56" t="str">
        <f t="shared" si="61"/>
        <v>17-BIJNOUR</v>
      </c>
      <c r="C707" s="57">
        <f t="shared" si="59"/>
        <v>5040.598</v>
      </c>
      <c r="D707" s="57">
        <f>[1]T6_FG_PS!G26+[1]T6_FG_PS!L26+[1]T6A_FG_UPS!G26+[1]T6A_FG_UPS!L26</f>
        <v>267.15599999999995</v>
      </c>
      <c r="E707" s="58">
        <f t="shared" si="60"/>
        <v>5.3000854263720289E-2</v>
      </c>
    </row>
    <row r="708" spans="1:5" ht="15.75" customHeight="1">
      <c r="A708" s="55">
        <f t="shared" si="61"/>
        <v>18</v>
      </c>
      <c r="B708" s="56" t="str">
        <f t="shared" si="61"/>
        <v>18-BULANDSHAHAR</v>
      </c>
      <c r="C708" s="57">
        <f t="shared" si="59"/>
        <v>3263.3759999999997</v>
      </c>
      <c r="D708" s="57">
        <f>[1]T6_FG_PS!G27+[1]T6_FG_PS!L27+[1]T6A_FG_UPS!G27+[1]T6A_FG_UPS!L27</f>
        <v>263.57200000000017</v>
      </c>
      <c r="E708" s="58">
        <f t="shared" si="60"/>
        <v>8.0766666176376914E-2</v>
      </c>
    </row>
    <row r="709" spans="1:5" ht="15.75" customHeight="1">
      <c r="A709" s="55">
        <f t="shared" si="61"/>
        <v>19</v>
      </c>
      <c r="B709" s="56" t="str">
        <f t="shared" si="61"/>
        <v>19-CHANDAULI</v>
      </c>
      <c r="C709" s="57">
        <f t="shared" si="59"/>
        <v>3834.1239999999998</v>
      </c>
      <c r="D709" s="57">
        <f>[1]T6_FG_PS!G28+[1]T6_FG_PS!L28+[1]T6A_FG_UPS!G28+[1]T6A_FG_UPS!L28</f>
        <v>-15.728000000000122</v>
      </c>
      <c r="E709" s="58">
        <f t="shared" si="60"/>
        <v>-4.1021104168775246E-3</v>
      </c>
    </row>
    <row r="710" spans="1:5" ht="15.75" customHeight="1">
      <c r="A710" s="55">
        <f t="shared" si="61"/>
        <v>20</v>
      </c>
      <c r="B710" s="56" t="str">
        <f t="shared" si="61"/>
        <v>20-CHITRAKOOT</v>
      </c>
      <c r="C710" s="57">
        <f t="shared" si="59"/>
        <v>2447.6820000000002</v>
      </c>
      <c r="D710" s="57">
        <f>[1]T6_FG_PS!G29+[1]T6_FG_PS!L29+[1]T6A_FG_UPS!G29+[1]T6A_FG_UPS!L29</f>
        <v>262.59699999999992</v>
      </c>
      <c r="E710" s="58">
        <f t="shared" si="60"/>
        <v>0.1072839527356903</v>
      </c>
    </row>
    <row r="711" spans="1:5" ht="15.75" customHeight="1">
      <c r="A711" s="55">
        <f t="shared" si="61"/>
        <v>21</v>
      </c>
      <c r="B711" s="56" t="str">
        <f t="shared" si="61"/>
        <v>21-AMETHI</v>
      </c>
      <c r="C711" s="57">
        <f t="shared" si="59"/>
        <v>2503.672</v>
      </c>
      <c r="D711" s="57">
        <f>[1]T6_FG_PS!G30+[1]T6_FG_PS!L30+[1]T6A_FG_UPS!G30+[1]T6A_FG_UPS!L30</f>
        <v>223.58699999999999</v>
      </c>
      <c r="E711" s="58">
        <f t="shared" si="60"/>
        <v>8.9303630827041236E-2</v>
      </c>
    </row>
    <row r="712" spans="1:5" ht="15.75" customHeight="1">
      <c r="A712" s="55">
        <f t="shared" si="61"/>
        <v>22</v>
      </c>
      <c r="B712" s="56" t="str">
        <f t="shared" si="61"/>
        <v>22-DEORIA</v>
      </c>
      <c r="C712" s="57">
        <f t="shared" si="59"/>
        <v>4594.4530000000004</v>
      </c>
      <c r="D712" s="57">
        <f>[1]T6_FG_PS!G31+[1]T6_FG_PS!L31+[1]T6A_FG_UPS!G31+[1]T6A_FG_UPS!L31</f>
        <v>-352.17599999999982</v>
      </c>
      <c r="E712" s="58">
        <f t="shared" si="60"/>
        <v>-7.6652432835856585E-2</v>
      </c>
    </row>
    <row r="713" spans="1:5" ht="15.75" customHeight="1">
      <c r="A713" s="55">
        <f t="shared" si="61"/>
        <v>23</v>
      </c>
      <c r="B713" s="56" t="str">
        <f t="shared" si="61"/>
        <v>23-ETAH</v>
      </c>
      <c r="C713" s="57">
        <f t="shared" si="59"/>
        <v>2969.5540000000001</v>
      </c>
      <c r="D713" s="57">
        <f>[1]T6_FG_PS!G32+[1]T6_FG_PS!L32+[1]T6A_FG_UPS!G32+[1]T6A_FG_UPS!L32</f>
        <v>303.47799999999995</v>
      </c>
      <c r="E713" s="58">
        <f t="shared" si="60"/>
        <v>0.10219649145966025</v>
      </c>
    </row>
    <row r="714" spans="1:5" ht="15.75" customHeight="1">
      <c r="A714" s="55">
        <f t="shared" si="61"/>
        <v>24</v>
      </c>
      <c r="B714" s="56" t="str">
        <f t="shared" si="61"/>
        <v>24-FAIZABAD</v>
      </c>
      <c r="C714" s="57">
        <f t="shared" si="59"/>
        <v>3964.5860000000002</v>
      </c>
      <c r="D714" s="57">
        <f>[1]T6_FG_PS!G33+[1]T6_FG_PS!L33+[1]T6A_FG_UPS!G33+[1]T6A_FG_UPS!L33</f>
        <v>210.5320000000001</v>
      </c>
      <c r="E714" s="58">
        <f t="shared" si="60"/>
        <v>5.3103148727256785E-2</v>
      </c>
    </row>
    <row r="715" spans="1:5" ht="15.75" customHeight="1">
      <c r="A715" s="55">
        <f t="shared" si="61"/>
        <v>25</v>
      </c>
      <c r="B715" s="56" t="str">
        <f t="shared" si="61"/>
        <v>25-FARRUKHABAD</v>
      </c>
      <c r="C715" s="57">
        <f t="shared" si="59"/>
        <v>3145.6099999999997</v>
      </c>
      <c r="D715" s="57">
        <f>[1]T6_FG_PS!G34+[1]T6_FG_PS!L34+[1]T6A_FG_UPS!G34+[1]T6A_FG_UPS!L34</f>
        <v>563.89499999999998</v>
      </c>
      <c r="E715" s="58">
        <f t="shared" si="60"/>
        <v>0.1792641172936251</v>
      </c>
    </row>
    <row r="716" spans="1:5" ht="15.75" customHeight="1">
      <c r="A716" s="55">
        <f t="shared" si="61"/>
        <v>26</v>
      </c>
      <c r="B716" s="56" t="str">
        <f t="shared" si="61"/>
        <v>26-FATEHPUR</v>
      </c>
      <c r="C716" s="57">
        <f t="shared" si="59"/>
        <v>4517.9119999999994</v>
      </c>
      <c r="D716" s="57">
        <f>[1]T6_FG_PS!G35+[1]T6_FG_PS!L35+[1]T6A_FG_UPS!G35+[1]T6A_FG_UPS!L35</f>
        <v>208.72000000000008</v>
      </c>
      <c r="E716" s="58">
        <f t="shared" si="60"/>
        <v>4.6198332326968766E-2</v>
      </c>
    </row>
    <row r="717" spans="1:5" ht="15.75" customHeight="1">
      <c r="A717" s="55">
        <f t="shared" si="61"/>
        <v>27</v>
      </c>
      <c r="B717" s="56" t="str">
        <f t="shared" si="61"/>
        <v>27-FIROZABAD</v>
      </c>
      <c r="C717" s="57">
        <f t="shared" si="59"/>
        <v>2622.9629999999997</v>
      </c>
      <c r="D717" s="57">
        <f>[1]T6_FG_PS!G36+[1]T6_FG_PS!L36+[1]T6A_FG_UPS!G36+[1]T6A_FG_UPS!L36</f>
        <v>-19.640000000000157</v>
      </c>
      <c r="E717" s="58">
        <f t="shared" si="60"/>
        <v>-7.4877152289224659E-3</v>
      </c>
    </row>
    <row r="718" spans="1:5" ht="15.75" customHeight="1">
      <c r="A718" s="55">
        <f t="shared" si="61"/>
        <v>28</v>
      </c>
      <c r="B718" s="56" t="str">
        <f t="shared" si="61"/>
        <v>28-G.B. NAGAR</v>
      </c>
      <c r="C718" s="57">
        <f t="shared" si="59"/>
        <v>1814.4049999999997</v>
      </c>
      <c r="D718" s="57">
        <f>[1]T6_FG_PS!G37+[1]T6_FG_PS!L37+[1]T6A_FG_UPS!G37+[1]T6A_FG_UPS!L37</f>
        <v>73.340000000000117</v>
      </c>
      <c r="E718" s="58">
        <f t="shared" si="60"/>
        <v>4.0420964448400508E-2</v>
      </c>
    </row>
    <row r="719" spans="1:5" ht="15.75" customHeight="1">
      <c r="A719" s="55">
        <f t="shared" si="61"/>
        <v>29</v>
      </c>
      <c r="B719" s="56" t="str">
        <f t="shared" si="61"/>
        <v>29-GHAZIPUR</v>
      </c>
      <c r="C719" s="57">
        <f t="shared" si="59"/>
        <v>5161.5280000000002</v>
      </c>
      <c r="D719" s="57">
        <f>[1]T6_FG_PS!G38+[1]T6_FG_PS!L38+[1]T6A_FG_UPS!G38+[1]T6A_FG_UPS!L38</f>
        <v>579.21000000000015</v>
      </c>
      <c r="E719" s="58">
        <f t="shared" si="60"/>
        <v>0.11221676991774532</v>
      </c>
    </row>
    <row r="720" spans="1:5" ht="15.75" customHeight="1">
      <c r="A720" s="55">
        <f t="shared" si="61"/>
        <v>30</v>
      </c>
      <c r="B720" s="56" t="str">
        <f t="shared" si="61"/>
        <v>30-GHAZIYABAD</v>
      </c>
      <c r="C720" s="57">
        <f t="shared" si="59"/>
        <v>1841.665</v>
      </c>
      <c r="D720" s="57">
        <f>[1]T6_FG_PS!G39+[1]T6_FG_PS!L39+[1]T6A_FG_UPS!G39+[1]T6A_FG_UPS!L39</f>
        <v>-271.4799999999999</v>
      </c>
      <c r="E720" s="58">
        <f t="shared" si="60"/>
        <v>-0.14741008815392589</v>
      </c>
    </row>
    <row r="721" spans="1:5" ht="15.75" customHeight="1">
      <c r="A721" s="55">
        <f t="shared" si="61"/>
        <v>31</v>
      </c>
      <c r="B721" s="56" t="str">
        <f t="shared" si="61"/>
        <v>31-GONDA</v>
      </c>
      <c r="C721" s="57">
        <f t="shared" si="59"/>
        <v>5730.5309999999999</v>
      </c>
      <c r="D721" s="57">
        <f>[1]T6_FG_PS!G40+[1]T6_FG_PS!L40+[1]T6A_FG_UPS!G40+[1]T6A_FG_UPS!L40</f>
        <v>-201.96600000000012</v>
      </c>
      <c r="E721" s="58">
        <f t="shared" si="60"/>
        <v>-3.5243854365328467E-2</v>
      </c>
    </row>
    <row r="722" spans="1:5" ht="15.75" customHeight="1">
      <c r="A722" s="55">
        <f t="shared" si="61"/>
        <v>32</v>
      </c>
      <c r="B722" s="56" t="str">
        <f t="shared" si="61"/>
        <v>32-GORAKHPUR</v>
      </c>
      <c r="C722" s="57">
        <f t="shared" si="59"/>
        <v>5424.3150000000005</v>
      </c>
      <c r="D722" s="57">
        <f>[1]T6_FG_PS!G41+[1]T6_FG_PS!L41+[1]T6A_FG_UPS!G41+[1]T6A_FG_UPS!L41</f>
        <v>1341.6109999999999</v>
      </c>
      <c r="E722" s="58">
        <f t="shared" si="60"/>
        <v>0.24733279686006432</v>
      </c>
    </row>
    <row r="723" spans="1:5" ht="15.75" customHeight="1">
      <c r="A723" s="55">
        <f t="shared" ref="A723:B738" si="62">A71</f>
        <v>33</v>
      </c>
      <c r="B723" s="56" t="str">
        <f t="shared" si="62"/>
        <v>33-HAMEERPUR</v>
      </c>
      <c r="C723" s="57">
        <f t="shared" si="59"/>
        <v>1956.181</v>
      </c>
      <c r="D723" s="57">
        <f>[1]T6_FG_PS!G42+[1]T6_FG_PS!L42+[1]T6A_FG_UPS!G42+[1]T6A_FG_UPS!L42</f>
        <v>272.55500000000012</v>
      </c>
      <c r="E723" s="58">
        <f t="shared" si="60"/>
        <v>0.13933015400926607</v>
      </c>
    </row>
    <row r="724" spans="1:5" ht="15.75" customHeight="1">
      <c r="A724" s="55">
        <f t="shared" si="62"/>
        <v>34</v>
      </c>
      <c r="B724" s="56" t="str">
        <f t="shared" si="62"/>
        <v>34-HARDOI</v>
      </c>
      <c r="C724" s="57">
        <f t="shared" si="59"/>
        <v>7970.9580000000005</v>
      </c>
      <c r="D724" s="57">
        <f>[1]T6_FG_PS!G43+[1]T6_FG_PS!L43+[1]T6A_FG_UPS!G43+[1]T6A_FG_UPS!L43</f>
        <v>1027.8760000000004</v>
      </c>
      <c r="E724" s="58">
        <f t="shared" si="60"/>
        <v>0.12895263028609616</v>
      </c>
    </row>
    <row r="725" spans="1:5" ht="15.75" customHeight="1">
      <c r="A725" s="55">
        <f t="shared" si="62"/>
        <v>35</v>
      </c>
      <c r="B725" s="56" t="str">
        <f t="shared" si="62"/>
        <v>35-HATHRAS</v>
      </c>
      <c r="C725" s="57">
        <f t="shared" si="59"/>
        <v>2022.404</v>
      </c>
      <c r="D725" s="57">
        <f>[1]T6_FG_PS!G44+[1]T6_FG_PS!L44+[1]T6A_FG_UPS!G44+[1]T6A_FG_UPS!L44</f>
        <v>354.91799999999995</v>
      </c>
      <c r="E725" s="58">
        <f t="shared" si="60"/>
        <v>0.17549312600251976</v>
      </c>
    </row>
    <row r="726" spans="1:5" ht="15.75" customHeight="1">
      <c r="A726" s="55">
        <f t="shared" si="62"/>
        <v>36</v>
      </c>
      <c r="B726" s="56" t="str">
        <f t="shared" si="62"/>
        <v>36-ITAWAH</v>
      </c>
      <c r="C726" s="57">
        <f t="shared" si="59"/>
        <v>2413.9940000000001</v>
      </c>
      <c r="D726" s="57">
        <f>[1]T6_FG_PS!G45+[1]T6_FG_PS!L45+[1]T6A_FG_UPS!G45+[1]T6A_FG_UPS!L45</f>
        <v>235.2200000000002</v>
      </c>
      <c r="E726" s="58">
        <f t="shared" si="60"/>
        <v>9.7440175907645254E-2</v>
      </c>
    </row>
    <row r="727" spans="1:5" ht="15.75" customHeight="1">
      <c r="A727" s="55">
        <f t="shared" si="62"/>
        <v>37</v>
      </c>
      <c r="B727" s="56" t="str">
        <f t="shared" si="62"/>
        <v>37-J.P. NAGAR</v>
      </c>
      <c r="C727" s="57">
        <f t="shared" si="59"/>
        <v>2200.7290000000003</v>
      </c>
      <c r="D727" s="57">
        <f>[1]T6_FG_PS!G46+[1]T6_FG_PS!L46+[1]T6A_FG_UPS!G46+[1]T6A_FG_UPS!L46</f>
        <v>363.29600000000011</v>
      </c>
      <c r="E727" s="58">
        <f t="shared" si="60"/>
        <v>0.16507984399714826</v>
      </c>
    </row>
    <row r="728" spans="1:5" ht="15.75" customHeight="1">
      <c r="A728" s="55">
        <f t="shared" si="62"/>
        <v>38</v>
      </c>
      <c r="B728" s="56" t="str">
        <f t="shared" si="62"/>
        <v>38-JALAUN</v>
      </c>
      <c r="C728" s="57">
        <f t="shared" si="59"/>
        <v>2318.4459999999999</v>
      </c>
      <c r="D728" s="57">
        <f>[1]T6_FG_PS!G47+[1]T6_FG_PS!L47+[1]T6A_FG_UPS!G47+[1]T6A_FG_UPS!L47</f>
        <v>3716.1849999999999</v>
      </c>
      <c r="E728" s="58">
        <f t="shared" si="60"/>
        <v>1.6028775308978513</v>
      </c>
    </row>
    <row r="729" spans="1:5" ht="15.75" customHeight="1">
      <c r="A729" s="55">
        <f t="shared" si="62"/>
        <v>39</v>
      </c>
      <c r="B729" s="56" t="str">
        <f t="shared" si="62"/>
        <v>39-JAUNPUR</v>
      </c>
      <c r="C729" s="57">
        <f t="shared" si="59"/>
        <v>7241.9650000000001</v>
      </c>
      <c r="D729" s="57">
        <f>[1]T6_FG_PS!G48+[1]T6_FG_PS!L48+[1]T6A_FG_UPS!G48+[1]T6A_FG_UPS!L48</f>
        <v>929.01899999999955</v>
      </c>
      <c r="E729" s="58">
        <f t="shared" si="60"/>
        <v>0.12828272437107877</v>
      </c>
    </row>
    <row r="730" spans="1:5" ht="15.75" customHeight="1">
      <c r="A730" s="55">
        <f t="shared" si="62"/>
        <v>40</v>
      </c>
      <c r="B730" s="56" t="str">
        <f t="shared" si="62"/>
        <v>40-JHANSI</v>
      </c>
      <c r="C730" s="57">
        <f t="shared" si="59"/>
        <v>2750.9319999999998</v>
      </c>
      <c r="D730" s="57">
        <f>[1]T6_FG_PS!G49+[1]T6_FG_PS!L49+[1]T6A_FG_UPS!G49+[1]T6A_FG_UPS!L49</f>
        <v>207.81599999999992</v>
      </c>
      <c r="E730" s="58">
        <f t="shared" si="60"/>
        <v>7.554385204723342E-2</v>
      </c>
    </row>
    <row r="731" spans="1:5" ht="15.75" customHeight="1">
      <c r="A731" s="55">
        <f t="shared" si="62"/>
        <v>41</v>
      </c>
      <c r="B731" s="56" t="str">
        <f t="shared" si="62"/>
        <v>41-KANNAUJ</v>
      </c>
      <c r="C731" s="57">
        <f t="shared" si="59"/>
        <v>3190.259</v>
      </c>
      <c r="D731" s="57">
        <f>[1]T6_FG_PS!G50+[1]T6_FG_PS!L50+[1]T6A_FG_UPS!G50+[1]T6A_FG_UPS!L50</f>
        <v>152.7360000000001</v>
      </c>
      <c r="E731" s="58">
        <f t="shared" si="60"/>
        <v>4.7875736734854478E-2</v>
      </c>
    </row>
    <row r="732" spans="1:5" ht="15.75" customHeight="1">
      <c r="A732" s="55">
        <f t="shared" si="62"/>
        <v>42</v>
      </c>
      <c r="B732" s="56" t="str">
        <f t="shared" si="62"/>
        <v>42-KANPUR DEHAT</v>
      </c>
      <c r="C732" s="57">
        <f t="shared" si="59"/>
        <v>3539.8429999999998</v>
      </c>
      <c r="D732" s="57">
        <f>[1]T6_FG_PS!G51+[1]T6_FG_PS!L51+[1]T6A_FG_UPS!G51+[1]T6A_FG_UPS!L51</f>
        <v>943.26</v>
      </c>
      <c r="E732" s="58">
        <f t="shared" si="60"/>
        <v>0.26646944511380871</v>
      </c>
    </row>
    <row r="733" spans="1:5" ht="15.75" customHeight="1">
      <c r="A733" s="55">
        <f t="shared" si="62"/>
        <v>43</v>
      </c>
      <c r="B733" s="56" t="str">
        <f t="shared" si="62"/>
        <v>43-KANPUR NAGAR</v>
      </c>
      <c r="C733" s="57">
        <f t="shared" si="59"/>
        <v>3143.7780000000002</v>
      </c>
      <c r="D733" s="57">
        <f>[1]T6_FG_PS!G52+[1]T6_FG_PS!L52+[1]T6A_FG_UPS!G52+[1]T6A_FG_UPS!L52</f>
        <v>-195.54300000000023</v>
      </c>
      <c r="E733" s="58">
        <f t="shared" si="60"/>
        <v>-6.2200002671944463E-2</v>
      </c>
    </row>
    <row r="734" spans="1:5" ht="15.75" customHeight="1">
      <c r="A734" s="55">
        <f t="shared" si="62"/>
        <v>44</v>
      </c>
      <c r="B734" s="56" t="str">
        <f t="shared" si="62"/>
        <v>44-KAAS GANJ</v>
      </c>
      <c r="C734" s="57">
        <f t="shared" si="59"/>
        <v>2244.5450000000001</v>
      </c>
      <c r="D734" s="57">
        <f>[1]T6_FG_PS!G53+[1]T6_FG_PS!L53+[1]T6A_FG_UPS!G53+[1]T6A_FG_UPS!L53</f>
        <v>-187.94199999999992</v>
      </c>
      <c r="E734" s="58">
        <f t="shared" si="60"/>
        <v>-8.3732783258967811E-2</v>
      </c>
    </row>
    <row r="735" spans="1:5" ht="15.75" customHeight="1">
      <c r="A735" s="55">
        <f t="shared" si="62"/>
        <v>45</v>
      </c>
      <c r="B735" s="56" t="str">
        <f t="shared" si="62"/>
        <v>45-KAUSHAMBI</v>
      </c>
      <c r="C735" s="57">
        <f t="shared" si="59"/>
        <v>2527.1629999999996</v>
      </c>
      <c r="D735" s="57">
        <f>[1]T6_FG_PS!G54+[1]T6_FG_PS!L54+[1]T6A_FG_UPS!G54+[1]T6A_FG_UPS!L54</f>
        <v>323.39599999999967</v>
      </c>
      <c r="E735" s="58">
        <f t="shared" si="60"/>
        <v>0.12796800206397441</v>
      </c>
    </row>
    <row r="736" spans="1:5" ht="15.75" customHeight="1">
      <c r="A736" s="55">
        <f t="shared" si="62"/>
        <v>46</v>
      </c>
      <c r="B736" s="56" t="str">
        <f t="shared" si="62"/>
        <v>46-KUSHINAGAR</v>
      </c>
      <c r="C736" s="57">
        <f t="shared" si="59"/>
        <v>5151.9620000000004</v>
      </c>
      <c r="D736" s="57">
        <f>[1]T6_FG_PS!G55+[1]T6_FG_PS!L55+[1]T6A_FG_UPS!G55+[1]T6A_FG_UPS!L55</f>
        <v>459.89699999999976</v>
      </c>
      <c r="E736" s="58">
        <f t="shared" si="60"/>
        <v>8.9266380458551467E-2</v>
      </c>
    </row>
    <row r="737" spans="1:5" ht="15.75" customHeight="1">
      <c r="A737" s="55">
        <f t="shared" si="62"/>
        <v>47</v>
      </c>
      <c r="B737" s="56" t="str">
        <f t="shared" si="62"/>
        <v>47-LAKHIMPUR KHERI</v>
      </c>
      <c r="C737" s="57">
        <f t="shared" si="59"/>
        <v>9932.4390000000003</v>
      </c>
      <c r="D737" s="57">
        <f>[1]T6_FG_PS!G56+[1]T6_FG_PS!L56+[1]T6A_FG_UPS!G56+[1]T6A_FG_UPS!L56</f>
        <v>724.9649999999998</v>
      </c>
      <c r="E737" s="58">
        <f t="shared" si="60"/>
        <v>7.2989625206860045E-2</v>
      </c>
    </row>
    <row r="738" spans="1:5" ht="15.75" customHeight="1">
      <c r="A738" s="55">
        <f t="shared" si="62"/>
        <v>48</v>
      </c>
      <c r="B738" s="56" t="str">
        <f t="shared" si="62"/>
        <v>48-LALITPUR</v>
      </c>
      <c r="C738" s="57">
        <f t="shared" si="59"/>
        <v>2904.6469999999999</v>
      </c>
      <c r="D738" s="57">
        <f>[1]T6_FG_PS!G57+[1]T6_FG_PS!L57+[1]T6A_FG_UPS!G57+[1]T6A_FG_UPS!L57</f>
        <v>698.11099999999999</v>
      </c>
      <c r="E738" s="58">
        <f t="shared" si="60"/>
        <v>0.24034280241282333</v>
      </c>
    </row>
    <row r="739" spans="1:5" ht="15.75" customHeight="1">
      <c r="A739" s="55">
        <f t="shared" ref="A739:B754" si="63">A87</f>
        <v>49</v>
      </c>
      <c r="B739" s="56" t="str">
        <f t="shared" si="63"/>
        <v>49-LUCKNOW</v>
      </c>
      <c r="C739" s="57">
        <f t="shared" si="59"/>
        <v>3770.096</v>
      </c>
      <c r="D739" s="57">
        <f>[1]T6_FG_PS!G58+[1]T6_FG_PS!L58+[1]T6A_FG_UPS!G58+[1]T6A_FG_UPS!L58</f>
        <v>742.67399999999998</v>
      </c>
      <c r="E739" s="58">
        <f t="shared" si="60"/>
        <v>0.19699073975835096</v>
      </c>
    </row>
    <row r="740" spans="1:5" ht="15.75" customHeight="1">
      <c r="A740" s="55">
        <f t="shared" si="63"/>
        <v>50</v>
      </c>
      <c r="B740" s="56" t="str">
        <f t="shared" si="63"/>
        <v>50-MAHOBA</v>
      </c>
      <c r="C740" s="57">
        <f t="shared" si="59"/>
        <v>1890.6119999999999</v>
      </c>
      <c r="D740" s="57">
        <f>[1]T6_FG_PS!G59+[1]T6_FG_PS!L59+[1]T6A_FG_UPS!G59+[1]T6A_FG_UPS!L59</f>
        <v>163.13099999999997</v>
      </c>
      <c r="E740" s="58">
        <f t="shared" si="60"/>
        <v>8.6284758586108623E-2</v>
      </c>
    </row>
    <row r="741" spans="1:5" ht="15.75" customHeight="1">
      <c r="A741" s="55">
        <f t="shared" si="63"/>
        <v>51</v>
      </c>
      <c r="B741" s="56" t="str">
        <f t="shared" si="63"/>
        <v>51-MAHRAJGANJ</v>
      </c>
      <c r="C741" s="57">
        <f t="shared" si="59"/>
        <v>4594.9040000000005</v>
      </c>
      <c r="D741" s="57">
        <f>[1]T6_FG_PS!G60+[1]T6_FG_PS!L60+[1]T6A_FG_UPS!G60+[1]T6A_FG_UPS!L60</f>
        <v>82.601999999999919</v>
      </c>
      <c r="E741" s="58">
        <f t="shared" si="60"/>
        <v>1.7976871769246956E-2</v>
      </c>
    </row>
    <row r="742" spans="1:5" ht="15.75" customHeight="1">
      <c r="A742" s="55">
        <f t="shared" si="63"/>
        <v>52</v>
      </c>
      <c r="B742" s="56" t="str">
        <f t="shared" si="63"/>
        <v>52-MAINPURI</v>
      </c>
      <c r="C742" s="57">
        <f t="shared" si="59"/>
        <v>2358.7249999999999</v>
      </c>
      <c r="D742" s="57">
        <f>[1]T6_FG_PS!G61+[1]T6_FG_PS!L61+[1]T6A_FG_UPS!G61+[1]T6A_FG_UPS!L61</f>
        <v>206.26900000000003</v>
      </c>
      <c r="E742" s="58">
        <f t="shared" si="60"/>
        <v>8.7449363533264809E-2</v>
      </c>
    </row>
    <row r="743" spans="1:5" ht="15.75" customHeight="1">
      <c r="A743" s="55">
        <f t="shared" si="63"/>
        <v>53</v>
      </c>
      <c r="B743" s="56" t="str">
        <f t="shared" si="63"/>
        <v>53-MATHURA</v>
      </c>
      <c r="C743" s="57">
        <f t="shared" si="59"/>
        <v>2691.8690000000001</v>
      </c>
      <c r="D743" s="57">
        <f>[1]T6_FG_PS!G62+[1]T6_FG_PS!L62+[1]T6A_FG_UPS!G62+[1]T6A_FG_UPS!L62</f>
        <v>507.43000000000006</v>
      </c>
      <c r="E743" s="58">
        <f t="shared" si="60"/>
        <v>0.18850471549692799</v>
      </c>
    </row>
    <row r="744" spans="1:5" ht="15.75" customHeight="1">
      <c r="A744" s="55">
        <f t="shared" si="63"/>
        <v>54</v>
      </c>
      <c r="B744" s="56" t="str">
        <f t="shared" si="63"/>
        <v>54-MAU</v>
      </c>
      <c r="C744" s="57">
        <f t="shared" si="59"/>
        <v>3657.2629999999999</v>
      </c>
      <c r="D744" s="57">
        <f>[1]T6_FG_PS!G63+[1]T6_FG_PS!L63+[1]T6A_FG_UPS!G63+[1]T6A_FG_UPS!L63</f>
        <v>-543.96899999999982</v>
      </c>
      <c r="E744" s="58">
        <f t="shared" si="60"/>
        <v>-0.14873663720656671</v>
      </c>
    </row>
    <row r="745" spans="1:5" ht="15.75" customHeight="1">
      <c r="A745" s="55">
        <f t="shared" si="63"/>
        <v>55</v>
      </c>
      <c r="B745" s="56" t="str">
        <f t="shared" si="63"/>
        <v>55-MEERUT</v>
      </c>
      <c r="C745" s="57">
        <f t="shared" si="59"/>
        <v>3094.261</v>
      </c>
      <c r="D745" s="57">
        <f>[1]T6_FG_PS!G64+[1]T6_FG_PS!L64+[1]T6A_FG_UPS!G64+[1]T6A_FG_UPS!L64</f>
        <v>303.44400000000002</v>
      </c>
      <c r="E745" s="58">
        <f t="shared" si="60"/>
        <v>9.806671124381558E-2</v>
      </c>
    </row>
    <row r="746" spans="1:5" ht="15.75" customHeight="1">
      <c r="A746" s="55">
        <f t="shared" si="63"/>
        <v>56</v>
      </c>
      <c r="B746" s="56" t="str">
        <f t="shared" si="63"/>
        <v>56-MIRZAPUR</v>
      </c>
      <c r="C746" s="57">
        <f t="shared" si="59"/>
        <v>4901.6450000000004</v>
      </c>
      <c r="D746" s="57">
        <f>[1]T6_FG_PS!G65+[1]T6_FG_PS!L65+[1]T6A_FG_UPS!G65+[1]T6A_FG_UPS!L65</f>
        <v>646.39900000000011</v>
      </c>
      <c r="E746" s="58">
        <f t="shared" si="60"/>
        <v>0.1318738913160786</v>
      </c>
    </row>
    <row r="747" spans="1:5" ht="15.75" customHeight="1">
      <c r="A747" s="55">
        <f t="shared" si="63"/>
        <v>57</v>
      </c>
      <c r="B747" s="56" t="str">
        <f t="shared" si="63"/>
        <v>57-MORADABAD</v>
      </c>
      <c r="C747" s="57">
        <f t="shared" si="59"/>
        <v>3180.3379999999997</v>
      </c>
      <c r="D747" s="57">
        <f>[1]T6_FG_PS!G66+[1]T6_FG_PS!L66+[1]T6A_FG_UPS!G66+[1]T6A_FG_UPS!L66</f>
        <v>352.73800000000011</v>
      </c>
      <c r="E747" s="58">
        <f t="shared" si="60"/>
        <v>0.11091211059956525</v>
      </c>
    </row>
    <row r="748" spans="1:5" ht="15.75" customHeight="1">
      <c r="A748" s="55">
        <f t="shared" si="63"/>
        <v>58</v>
      </c>
      <c r="B748" s="56" t="str">
        <f t="shared" si="63"/>
        <v>58-MUZAFFARNAGAR</v>
      </c>
      <c r="C748" s="57">
        <f t="shared" si="59"/>
        <v>2351.375</v>
      </c>
      <c r="D748" s="57">
        <f>[1]T6_FG_PS!G67+[1]T6_FG_PS!L67+[1]T6A_FG_UPS!G67+[1]T6A_FG_UPS!L67</f>
        <v>176.37799999999993</v>
      </c>
      <c r="E748" s="58">
        <f t="shared" si="60"/>
        <v>7.5010578916591325E-2</v>
      </c>
    </row>
    <row r="749" spans="1:5" ht="15.75" customHeight="1">
      <c r="A749" s="55">
        <f t="shared" si="63"/>
        <v>59</v>
      </c>
      <c r="B749" s="56" t="str">
        <f t="shared" si="63"/>
        <v>59-PILIBHIT</v>
      </c>
      <c r="C749" s="57">
        <f t="shared" si="59"/>
        <v>2875.0630000000001</v>
      </c>
      <c r="D749" s="57">
        <f>[1]T6_FG_PS!G68+[1]T6_FG_PS!L68+[1]T6A_FG_UPS!G68+[1]T6A_FG_UPS!L68</f>
        <v>398.31099999999992</v>
      </c>
      <c r="E749" s="58">
        <f t="shared" si="60"/>
        <v>0.13853992069043353</v>
      </c>
    </row>
    <row r="750" spans="1:5" ht="15.75" customHeight="1">
      <c r="A750" s="55">
        <f t="shared" si="63"/>
        <v>60</v>
      </c>
      <c r="B750" s="56" t="str">
        <f t="shared" si="63"/>
        <v>60-PRATAPGARH</v>
      </c>
      <c r="C750" s="57">
        <f t="shared" si="59"/>
        <v>5109.2090000000007</v>
      </c>
      <c r="D750" s="57">
        <f>[1]T6_FG_PS!G69+[1]T6_FG_PS!L69+[1]T6A_FG_UPS!G69+[1]T6A_FG_UPS!L69</f>
        <v>311.79299999999989</v>
      </c>
      <c r="E750" s="58">
        <f t="shared" si="60"/>
        <v>6.1025689103734029E-2</v>
      </c>
    </row>
    <row r="751" spans="1:5" ht="15.75" customHeight="1">
      <c r="A751" s="55">
        <f t="shared" si="63"/>
        <v>61</v>
      </c>
      <c r="B751" s="56" t="str">
        <f t="shared" si="63"/>
        <v>61-RAI BAREILY</v>
      </c>
      <c r="C751" s="57">
        <f t="shared" si="59"/>
        <v>4210.6209999999992</v>
      </c>
      <c r="D751" s="57">
        <f>[1]T6_FG_PS!G70+[1]T6_FG_PS!L70+[1]T6A_FG_UPS!G70+[1]T6A_FG_UPS!L70</f>
        <v>-67.663000000000181</v>
      </c>
      <c r="E751" s="58">
        <f t="shared" si="60"/>
        <v>-1.6069601134844527E-2</v>
      </c>
    </row>
    <row r="752" spans="1:5" ht="15.75" customHeight="1">
      <c r="A752" s="55">
        <f t="shared" si="63"/>
        <v>62</v>
      </c>
      <c r="B752" s="56" t="str">
        <f t="shared" si="63"/>
        <v>62-RAMPUR</v>
      </c>
      <c r="C752" s="57">
        <f t="shared" si="59"/>
        <v>2932.3109999999997</v>
      </c>
      <c r="D752" s="57">
        <f>[1]T6_FG_PS!G71+[1]T6_FG_PS!L71+[1]T6A_FG_UPS!G71+[1]T6A_FG_UPS!L71</f>
        <v>309.18599999999992</v>
      </c>
      <c r="E752" s="58">
        <f t="shared" si="60"/>
        <v>0.10544106678998236</v>
      </c>
    </row>
    <row r="753" spans="1:6" ht="15.75" customHeight="1">
      <c r="A753" s="55">
        <f t="shared" si="63"/>
        <v>63</v>
      </c>
      <c r="B753" s="56" t="str">
        <f t="shared" si="63"/>
        <v>63-SAHARANPUR</v>
      </c>
      <c r="C753" s="57">
        <f t="shared" si="59"/>
        <v>3856.2509999999997</v>
      </c>
      <c r="D753" s="57">
        <f>[1]T6_FG_PS!G72+[1]T6_FG_PS!L72+[1]T6A_FG_UPS!G72+[1]T6A_FG_UPS!L72</f>
        <v>305.88000000000022</v>
      </c>
      <c r="E753" s="58">
        <f t="shared" si="60"/>
        <v>7.9320562899043726E-2</v>
      </c>
    </row>
    <row r="754" spans="1:6" ht="15.75" customHeight="1">
      <c r="A754" s="55">
        <f t="shared" si="63"/>
        <v>64</v>
      </c>
      <c r="B754" s="56" t="str">
        <f t="shared" si="63"/>
        <v>64-SANTKABIR NAGAR</v>
      </c>
      <c r="C754" s="57">
        <f t="shared" si="59"/>
        <v>2669.7449999999999</v>
      </c>
      <c r="D754" s="57">
        <f>[1]T6_FG_PS!G73+[1]T6_FG_PS!L73+[1]T6A_FG_UPS!G73+[1]T6A_FG_UPS!L73</f>
        <v>108.32400000000001</v>
      </c>
      <c r="E754" s="58">
        <f t="shared" si="60"/>
        <v>4.0574661624986665E-2</v>
      </c>
    </row>
    <row r="755" spans="1:6" ht="15.75" customHeight="1">
      <c r="A755" s="55">
        <f t="shared" ref="A755:B765" si="64">A103</f>
        <v>65</v>
      </c>
      <c r="B755" s="56" t="str">
        <f t="shared" si="64"/>
        <v>65-SHAHJAHANPUR</v>
      </c>
      <c r="C755" s="57">
        <f t="shared" si="59"/>
        <v>5854.2120000000004</v>
      </c>
      <c r="D755" s="57">
        <f>[1]T6_FG_PS!G74+[1]T6_FG_PS!L74+[1]T6A_FG_UPS!G74+[1]T6A_FG_UPS!L74</f>
        <v>667.1089999999997</v>
      </c>
      <c r="E755" s="58">
        <f t="shared" si="60"/>
        <v>0.11395367984623714</v>
      </c>
    </row>
    <row r="756" spans="1:6" ht="15.75" customHeight="1">
      <c r="A756" s="55">
        <f t="shared" si="64"/>
        <v>66</v>
      </c>
      <c r="B756" s="56" t="str">
        <f t="shared" si="64"/>
        <v>66-SHRAWASTI</v>
      </c>
      <c r="C756" s="57">
        <f t="shared" ref="C756:C765" si="65">C675</f>
        <v>1720.5819999999999</v>
      </c>
      <c r="D756" s="57">
        <f>[1]T6_FG_PS!G75+[1]T6_FG_PS!L75+[1]T6A_FG_UPS!G75+[1]T6A_FG_UPS!L75</f>
        <v>1332.38</v>
      </c>
      <c r="E756" s="58">
        <f t="shared" ref="E756:E766" si="66">D756/C756</f>
        <v>0.77437750714583797</v>
      </c>
    </row>
    <row r="757" spans="1:6" ht="15.75" customHeight="1">
      <c r="A757" s="55">
        <f t="shared" si="64"/>
        <v>67</v>
      </c>
      <c r="B757" s="56" t="str">
        <f t="shared" si="64"/>
        <v>67-SIDDHARTHNAGAR</v>
      </c>
      <c r="C757" s="57">
        <f t="shared" si="65"/>
        <v>4901.0919999999996</v>
      </c>
      <c r="D757" s="57">
        <f>[1]T6_FG_PS!G76+[1]T6_FG_PS!L76+[1]T6A_FG_UPS!G76+[1]T6A_FG_UPS!L76</f>
        <v>692.6069999999994</v>
      </c>
      <c r="E757" s="58">
        <f t="shared" si="66"/>
        <v>0.14131687387219</v>
      </c>
    </row>
    <row r="758" spans="1:6" ht="15.75" customHeight="1">
      <c r="A758" s="55">
        <f t="shared" si="64"/>
        <v>68</v>
      </c>
      <c r="B758" s="56" t="str">
        <f t="shared" si="64"/>
        <v>68-SITAPUR</v>
      </c>
      <c r="C758" s="57">
        <f t="shared" si="65"/>
        <v>8079.2210000000005</v>
      </c>
      <c r="D758" s="57">
        <f>[1]T6_FG_PS!G77+[1]T6_FG_PS!L77+[1]T6A_FG_UPS!G77+[1]T6A_FG_UPS!L77</f>
        <v>1109.2939999999994</v>
      </c>
      <c r="E758" s="58">
        <f t="shared" si="66"/>
        <v>0.13730209880383262</v>
      </c>
    </row>
    <row r="759" spans="1:6" ht="15.75" customHeight="1">
      <c r="A759" s="55">
        <f t="shared" si="64"/>
        <v>69</v>
      </c>
      <c r="B759" s="56" t="str">
        <f t="shared" si="64"/>
        <v>69-SONBHADRA</v>
      </c>
      <c r="C759" s="57">
        <f t="shared" si="65"/>
        <v>3900.9960000000001</v>
      </c>
      <c r="D759" s="57">
        <f>[1]T6_FG_PS!G78+[1]T6_FG_PS!L78+[1]T6A_FG_UPS!G78+[1]T6A_FG_UPS!L78</f>
        <v>489.36499999999995</v>
      </c>
      <c r="E759" s="58">
        <f t="shared" si="66"/>
        <v>0.12544616810681167</v>
      </c>
    </row>
    <row r="760" spans="1:6" ht="15.75" customHeight="1">
      <c r="A760" s="55">
        <f t="shared" si="64"/>
        <v>70</v>
      </c>
      <c r="B760" s="56" t="str">
        <f t="shared" si="64"/>
        <v>70-SULTANPUR</v>
      </c>
      <c r="C760" s="57">
        <f t="shared" si="65"/>
        <v>4311.5519999999997</v>
      </c>
      <c r="D760" s="57">
        <f>[1]T6_FG_PS!G79+[1]T6_FG_PS!L79+[1]T6A_FG_UPS!G79+[1]T6A_FG_UPS!L79</f>
        <v>129.49099999999987</v>
      </c>
      <c r="E760" s="58">
        <f t="shared" si="66"/>
        <v>3.0033500697660583E-2</v>
      </c>
    </row>
    <row r="761" spans="1:6" ht="15.75" customHeight="1">
      <c r="A761" s="55">
        <f t="shared" si="64"/>
        <v>71</v>
      </c>
      <c r="B761" s="56" t="str">
        <f t="shared" si="64"/>
        <v>71-UNNAO</v>
      </c>
      <c r="C761" s="57">
        <f t="shared" si="65"/>
        <v>4284.6080000000002</v>
      </c>
      <c r="D761" s="57">
        <f>[1]T6_FG_PS!G80+[1]T6_FG_PS!L80+[1]T6A_FG_UPS!G80+[1]T6A_FG_UPS!L80</f>
        <v>290.18299999999988</v>
      </c>
      <c r="E761" s="58">
        <f t="shared" si="66"/>
        <v>6.7726849224012994E-2</v>
      </c>
    </row>
    <row r="762" spans="1:6" ht="15.75" customHeight="1">
      <c r="A762" s="55">
        <f t="shared" si="64"/>
        <v>72</v>
      </c>
      <c r="B762" s="56" t="str">
        <f t="shared" si="64"/>
        <v>72-VARANASI</v>
      </c>
      <c r="C762" s="57">
        <f t="shared" si="65"/>
        <v>5631.0820000000003</v>
      </c>
      <c r="D762" s="57">
        <f>[1]T6_FG_PS!G81+[1]T6_FG_PS!L81+[1]T6A_FG_UPS!G81+[1]T6A_FG_UPS!L81</f>
        <v>-103.47500000000048</v>
      </c>
      <c r="E762" s="58">
        <f t="shared" si="66"/>
        <v>-1.8375686946132282E-2</v>
      </c>
    </row>
    <row r="763" spans="1:6" ht="15.75" customHeight="1">
      <c r="A763" s="55">
        <f t="shared" si="64"/>
        <v>73</v>
      </c>
      <c r="B763" s="56" t="str">
        <f t="shared" si="64"/>
        <v>73-SAMBHAL</v>
      </c>
      <c r="C763" s="57">
        <f t="shared" si="65"/>
        <v>3707.9749999999999</v>
      </c>
      <c r="D763" s="57">
        <f>[1]T6_FG_PS!G82+[1]T6_FG_PS!L82+[1]T6A_FG_UPS!G82+[1]T6A_FG_UPS!L82</f>
        <v>570.72899999999981</v>
      </c>
      <c r="E763" s="58">
        <f t="shared" si="66"/>
        <v>0.15391932254127921</v>
      </c>
    </row>
    <row r="764" spans="1:6" ht="15.75" customHeight="1">
      <c r="A764" s="55">
        <f t="shared" si="64"/>
        <v>74</v>
      </c>
      <c r="B764" s="56" t="str">
        <f t="shared" si="64"/>
        <v>74-HAPUR</v>
      </c>
      <c r="C764" s="57">
        <f t="shared" si="65"/>
        <v>1369.9819999999997</v>
      </c>
      <c r="D764" s="57">
        <f>[1]T6_FG_PS!G83+[1]T6_FG_PS!L83+[1]T6A_FG_UPS!G83+[1]T6A_FG_UPS!L83</f>
        <v>-148.06299999999999</v>
      </c>
      <c r="E764" s="58">
        <f t="shared" si="66"/>
        <v>-0.10807660246630979</v>
      </c>
    </row>
    <row r="765" spans="1:6" ht="15.75" customHeight="1">
      <c r="A765" s="55">
        <f t="shared" si="64"/>
        <v>75</v>
      </c>
      <c r="B765" s="56" t="str">
        <f t="shared" si="64"/>
        <v>75-SHAMLI</v>
      </c>
      <c r="C765" s="57">
        <f t="shared" si="65"/>
        <v>1342.8269999999998</v>
      </c>
      <c r="D765" s="57">
        <f>[1]T6_FG_PS!G84+[1]T6_FG_PS!L84+[1]T6A_FG_UPS!G84+[1]T6A_FG_UPS!L84</f>
        <v>86.060999999999922</v>
      </c>
      <c r="E765" s="58">
        <f t="shared" si="66"/>
        <v>6.4089417326282483E-2</v>
      </c>
    </row>
    <row r="766" spans="1:6" ht="15.75" customHeight="1">
      <c r="A766" s="59"/>
      <c r="B766" s="60" t="str">
        <f>B114</f>
        <v>TOTAL</v>
      </c>
      <c r="C766" s="61">
        <f>SUM(C691:C765)</f>
        <v>293541.86</v>
      </c>
      <c r="D766" s="61">
        <f>SUM(D691:D765)</f>
        <v>29011.988000000008</v>
      </c>
      <c r="E766" s="62">
        <f t="shared" si="66"/>
        <v>9.8834244628687742E-2</v>
      </c>
    </row>
    <row r="768" spans="1:6" ht="15.75" customHeight="1">
      <c r="A768" s="63" t="s">
        <v>83</v>
      </c>
      <c r="B768" s="64"/>
      <c r="C768" s="64"/>
      <c r="D768" s="64"/>
      <c r="E768" s="64"/>
      <c r="F768" s="64"/>
    </row>
    <row r="769" spans="1:7" ht="15.75" customHeight="1">
      <c r="A769" s="63"/>
      <c r="B769" s="64"/>
      <c r="C769" s="64"/>
      <c r="D769" s="64"/>
      <c r="E769" s="64"/>
      <c r="F769" s="65" t="s">
        <v>77</v>
      </c>
    </row>
    <row r="770" spans="1:7" ht="32.25" customHeight="1">
      <c r="A770" s="66" t="s">
        <v>84</v>
      </c>
      <c r="B770" s="66" t="s">
        <v>85</v>
      </c>
      <c r="C770" s="66" t="s">
        <v>86</v>
      </c>
      <c r="D770" s="54" t="s">
        <v>87</v>
      </c>
      <c r="E770" s="66" t="s">
        <v>88</v>
      </c>
      <c r="F770" s="66" t="s">
        <v>89</v>
      </c>
    </row>
    <row r="771" spans="1:7" ht="15.75" customHeight="1">
      <c r="A771" s="67">
        <f>C766</f>
        <v>293541.86</v>
      </c>
      <c r="B771" s="67">
        <f>D600</f>
        <v>29457.143000000004</v>
      </c>
      <c r="C771" s="67">
        <f>D602</f>
        <v>260564.79599999997</v>
      </c>
      <c r="D771" s="67">
        <f>SUM(B771:C771)</f>
        <v>290021.93899999995</v>
      </c>
      <c r="E771" s="68">
        <f>D771/A771</f>
        <v>0.98800879370322159</v>
      </c>
      <c r="F771" s="67">
        <f>A771*85%</f>
        <v>249510.58099999998</v>
      </c>
    </row>
    <row r="772" spans="1:7" ht="15.75" customHeight="1">
      <c r="A772" s="69" t="s">
        <v>90</v>
      </c>
      <c r="B772" s="70"/>
      <c r="C772" s="71"/>
      <c r="D772" s="71"/>
      <c r="E772" s="72"/>
      <c r="F772" s="73"/>
    </row>
    <row r="774" spans="1:7" ht="15.75" customHeight="1">
      <c r="A774" s="63" t="s">
        <v>91</v>
      </c>
      <c r="B774" s="64"/>
      <c r="C774" s="64"/>
      <c r="D774" s="64"/>
      <c r="E774" s="64"/>
      <c r="F774" s="64"/>
      <c r="G774" s="64"/>
    </row>
    <row r="775" spans="1:7" ht="15.75" customHeight="1">
      <c r="A775" s="64"/>
      <c r="B775" s="64"/>
      <c r="C775" s="64"/>
      <c r="D775" s="64"/>
      <c r="E775" s="64"/>
      <c r="F775" s="64"/>
      <c r="G775" s="65" t="s">
        <v>77</v>
      </c>
    </row>
    <row r="776" spans="1:7" ht="44.25" customHeight="1">
      <c r="A776" s="74" t="s">
        <v>37</v>
      </c>
      <c r="B776" s="74" t="s">
        <v>61</v>
      </c>
      <c r="C776" s="74" t="s">
        <v>92</v>
      </c>
      <c r="D776" s="74" t="s">
        <v>93</v>
      </c>
      <c r="E776" s="74" t="s">
        <v>94</v>
      </c>
      <c r="F776" s="74" t="s">
        <v>87</v>
      </c>
      <c r="G776" s="66" t="s">
        <v>88</v>
      </c>
    </row>
    <row r="777" spans="1:7" ht="15.75" customHeight="1">
      <c r="A777" s="75">
        <v>1</v>
      </c>
      <c r="B777" s="75">
        <v>2</v>
      </c>
      <c r="C777" s="75">
        <v>3</v>
      </c>
      <c r="D777" s="75">
        <v>4</v>
      </c>
      <c r="E777" s="75">
        <v>5</v>
      </c>
      <c r="F777" s="75" t="s">
        <v>95</v>
      </c>
      <c r="G777" s="76" t="s">
        <v>96</v>
      </c>
    </row>
    <row r="778" spans="1:7" ht="15.75" customHeight="1">
      <c r="A778" s="77">
        <f t="shared" ref="A778:B793" si="67">A39</f>
        <v>1</v>
      </c>
      <c r="B778" s="78" t="str">
        <f t="shared" si="67"/>
        <v>01-AGRA</v>
      </c>
      <c r="C778" s="79">
        <f>C691</f>
        <v>4068.4610000000002</v>
      </c>
      <c r="D778" s="79">
        <f>D610</f>
        <v>1023.133</v>
      </c>
      <c r="E778" s="79">
        <f>[1]T6_FG_PS!E10+[1]T6_FG_PS!J10+[1]T6A_FG_UPS!E10+[1]T6A_FG_UPS!J10</f>
        <v>3683.306</v>
      </c>
      <c r="F778" s="79">
        <f>SUM(D778:E778)</f>
        <v>4706.4390000000003</v>
      </c>
      <c r="G778" s="80">
        <f>F778/C778</f>
        <v>1.1568106465811028</v>
      </c>
    </row>
    <row r="779" spans="1:7" ht="15.75" customHeight="1">
      <c r="A779" s="77">
        <f t="shared" si="67"/>
        <v>2</v>
      </c>
      <c r="B779" s="78" t="str">
        <f t="shared" si="67"/>
        <v>02-ALIGARH</v>
      </c>
      <c r="C779" s="79">
        <f t="shared" ref="C779:C842" si="68">C692</f>
        <v>4485.2449999999999</v>
      </c>
      <c r="D779" s="79">
        <f t="shared" ref="D779:D842" si="69">D611</f>
        <v>370.73300000000006</v>
      </c>
      <c r="E779" s="79">
        <f>[1]T6_FG_PS!E11+[1]T6_FG_PS!J11+[1]T6A_FG_UPS!E11+[1]T6A_FG_UPS!J11</f>
        <v>3281.55</v>
      </c>
      <c r="F779" s="79">
        <f t="shared" ref="F779:F842" si="70">SUM(D779:E779)</f>
        <v>3652.2830000000004</v>
      </c>
      <c r="G779" s="80">
        <f t="shared" ref="G779:G842" si="71">F779/C779</f>
        <v>0.81428840565008165</v>
      </c>
    </row>
    <row r="780" spans="1:7" ht="15.75" customHeight="1">
      <c r="A780" s="77">
        <f t="shared" si="67"/>
        <v>3</v>
      </c>
      <c r="B780" s="78" t="str">
        <f t="shared" si="67"/>
        <v>03-ALLAHABAD</v>
      </c>
      <c r="C780" s="79">
        <f t="shared" si="68"/>
        <v>7718.1309999999994</v>
      </c>
      <c r="D780" s="79">
        <f t="shared" si="69"/>
        <v>-327.41299999999995</v>
      </c>
      <c r="E780" s="79">
        <f>[1]T6_FG_PS!E12+[1]T6_FG_PS!J12+[1]T6A_FG_UPS!E12+[1]T6A_FG_UPS!J12</f>
        <v>4545.085</v>
      </c>
      <c r="F780" s="79">
        <f t="shared" si="70"/>
        <v>4217.6720000000005</v>
      </c>
      <c r="G780" s="80">
        <f t="shared" si="71"/>
        <v>0.54646286775904696</v>
      </c>
    </row>
    <row r="781" spans="1:7" ht="15.75" customHeight="1">
      <c r="A781" s="77">
        <f t="shared" si="67"/>
        <v>4</v>
      </c>
      <c r="B781" s="78" t="str">
        <f t="shared" si="67"/>
        <v>04-AMBEDKAR NAGAR</v>
      </c>
      <c r="C781" s="79">
        <f t="shared" si="68"/>
        <v>3248.9849999999997</v>
      </c>
      <c r="D781" s="79">
        <f t="shared" si="69"/>
        <v>5237.1490000000003</v>
      </c>
      <c r="E781" s="79">
        <f>[1]T6_FG_PS!E13+[1]T6_FG_PS!J13+[1]T6A_FG_UPS!E13+[1]T6A_FG_UPS!J13</f>
        <v>2974.8820000000001</v>
      </c>
      <c r="F781" s="79">
        <f t="shared" si="70"/>
        <v>8212.0310000000009</v>
      </c>
      <c r="G781" s="80">
        <f t="shared" si="71"/>
        <v>2.5275681482062864</v>
      </c>
    </row>
    <row r="782" spans="1:7" ht="15.75" customHeight="1">
      <c r="A782" s="77">
        <f t="shared" si="67"/>
        <v>5</v>
      </c>
      <c r="B782" s="78" t="str">
        <f t="shared" si="67"/>
        <v>05-AURAIYA</v>
      </c>
      <c r="C782" s="79">
        <f t="shared" si="68"/>
        <v>2116.5099999999998</v>
      </c>
      <c r="D782" s="79">
        <f t="shared" si="69"/>
        <v>267.91899999999998</v>
      </c>
      <c r="E782" s="79">
        <f>[1]T6_FG_PS!E14+[1]T6_FG_PS!J14+[1]T6A_FG_UPS!E14+[1]T6A_FG_UPS!J14</f>
        <v>2072.9950000000003</v>
      </c>
      <c r="F782" s="79">
        <f t="shared" si="70"/>
        <v>2340.9140000000002</v>
      </c>
      <c r="G782" s="80">
        <f t="shared" si="71"/>
        <v>1.1060254853508844</v>
      </c>
    </row>
    <row r="783" spans="1:7" ht="15.75" customHeight="1">
      <c r="A783" s="77">
        <f t="shared" si="67"/>
        <v>6</v>
      </c>
      <c r="B783" s="78" t="str">
        <f t="shared" si="67"/>
        <v>06-AZAMGARH</v>
      </c>
      <c r="C783" s="79">
        <f t="shared" si="68"/>
        <v>7326.598</v>
      </c>
      <c r="D783" s="79">
        <f t="shared" si="69"/>
        <v>1184</v>
      </c>
      <c r="E783" s="79">
        <f>[1]T6_FG_PS!E15+[1]T6_FG_PS!J15+[1]T6A_FG_UPS!E15+[1]T6A_FG_UPS!J15</f>
        <v>5751.7579999999998</v>
      </c>
      <c r="F783" s="79">
        <f t="shared" si="70"/>
        <v>6935.7579999999998</v>
      </c>
      <c r="G783" s="80">
        <f t="shared" si="71"/>
        <v>0.94665464107625397</v>
      </c>
    </row>
    <row r="784" spans="1:7" ht="15.75" customHeight="1">
      <c r="A784" s="77">
        <f t="shared" si="67"/>
        <v>7</v>
      </c>
      <c r="B784" s="78" t="str">
        <f t="shared" si="67"/>
        <v>07-BADAUN</v>
      </c>
      <c r="C784" s="79">
        <f t="shared" si="68"/>
        <v>4631.8050000000003</v>
      </c>
      <c r="D784" s="79">
        <f t="shared" si="69"/>
        <v>940.48699999999997</v>
      </c>
      <c r="E784" s="79">
        <f>[1]T6_FG_PS!E16+[1]T6_FG_PS!J16+[1]T6A_FG_UPS!E16+[1]T6A_FG_UPS!J16</f>
        <v>4534.7659999999996</v>
      </c>
      <c r="F784" s="79">
        <f t="shared" si="70"/>
        <v>5475.2529999999997</v>
      </c>
      <c r="G784" s="80">
        <f t="shared" si="71"/>
        <v>1.182099203226388</v>
      </c>
    </row>
    <row r="785" spans="1:7" ht="15.75" customHeight="1">
      <c r="A785" s="77">
        <f t="shared" si="67"/>
        <v>8</v>
      </c>
      <c r="B785" s="78" t="str">
        <f t="shared" si="67"/>
        <v>08-BAGHPAT</v>
      </c>
      <c r="C785" s="79">
        <f t="shared" si="68"/>
        <v>1566.6459999999997</v>
      </c>
      <c r="D785" s="79">
        <f t="shared" si="69"/>
        <v>-55.216000000000001</v>
      </c>
      <c r="E785" s="79">
        <f>[1]T6_FG_PS!E17+[1]T6_FG_PS!J17+[1]T6A_FG_UPS!E17+[1]T6A_FG_UPS!J17</f>
        <v>1377.9079999999999</v>
      </c>
      <c r="F785" s="79">
        <f t="shared" si="70"/>
        <v>1322.692</v>
      </c>
      <c r="G785" s="80">
        <f t="shared" si="71"/>
        <v>0.84428262670699072</v>
      </c>
    </row>
    <row r="786" spans="1:7" ht="15.75" customHeight="1">
      <c r="A786" s="77">
        <f t="shared" si="67"/>
        <v>9</v>
      </c>
      <c r="B786" s="78" t="str">
        <f t="shared" si="67"/>
        <v>09-BAHRAICH</v>
      </c>
      <c r="C786" s="79">
        <f t="shared" si="68"/>
        <v>7166.201</v>
      </c>
      <c r="D786" s="79">
        <f t="shared" si="69"/>
        <v>-123.57099999999998</v>
      </c>
      <c r="E786" s="79">
        <f>[1]T6_FG_PS!E18+[1]T6_FG_PS!J18+[1]T6A_FG_UPS!E18+[1]T6A_FG_UPS!J18</f>
        <v>5437.6089999999995</v>
      </c>
      <c r="F786" s="79">
        <f t="shared" si="70"/>
        <v>5314.0379999999996</v>
      </c>
      <c r="G786" s="80">
        <f t="shared" si="71"/>
        <v>0.74154185739417577</v>
      </c>
    </row>
    <row r="787" spans="1:7" ht="15.75" customHeight="1">
      <c r="A787" s="77">
        <f t="shared" si="67"/>
        <v>10</v>
      </c>
      <c r="B787" s="78" t="str">
        <f t="shared" si="67"/>
        <v>10-BALLIA</v>
      </c>
      <c r="C787" s="79">
        <f t="shared" si="68"/>
        <v>6580.1100000000006</v>
      </c>
      <c r="D787" s="79">
        <f t="shared" si="69"/>
        <v>41.163000000000011</v>
      </c>
      <c r="E787" s="79">
        <f>[1]T6_FG_PS!E19+[1]T6_FG_PS!J19+[1]T6A_FG_UPS!E19+[1]T6A_FG_UPS!J19</f>
        <v>5178.6089999999995</v>
      </c>
      <c r="F787" s="79">
        <f t="shared" si="70"/>
        <v>5219.771999999999</v>
      </c>
      <c r="G787" s="80">
        <f t="shared" si="71"/>
        <v>0.79326515818124599</v>
      </c>
    </row>
    <row r="788" spans="1:7" ht="15.75" customHeight="1">
      <c r="A788" s="77">
        <f t="shared" si="67"/>
        <v>11</v>
      </c>
      <c r="B788" s="78" t="str">
        <f t="shared" si="67"/>
        <v>11-BALRAMPUR</v>
      </c>
      <c r="C788" s="79">
        <f t="shared" si="68"/>
        <v>3880.4769999999999</v>
      </c>
      <c r="D788" s="79">
        <f t="shared" si="69"/>
        <v>-45.87</v>
      </c>
      <c r="E788" s="79">
        <f>[1]T6_FG_PS!E20+[1]T6_FG_PS!J20+[1]T6A_FG_UPS!E20+[1]T6A_FG_UPS!J20</f>
        <v>3436.1400000000003</v>
      </c>
      <c r="F788" s="79">
        <f t="shared" si="70"/>
        <v>3390.2700000000004</v>
      </c>
      <c r="G788" s="80">
        <f t="shared" si="71"/>
        <v>0.87367352003374854</v>
      </c>
    </row>
    <row r="789" spans="1:7" ht="15.75" customHeight="1">
      <c r="A789" s="77">
        <f t="shared" si="67"/>
        <v>12</v>
      </c>
      <c r="B789" s="78" t="str">
        <f t="shared" si="67"/>
        <v>12-BANDA</v>
      </c>
      <c r="C789" s="79">
        <f t="shared" si="68"/>
        <v>3692.8550000000005</v>
      </c>
      <c r="D789" s="79">
        <f t="shared" si="69"/>
        <v>408.91600000000005</v>
      </c>
      <c r="E789" s="79">
        <f>[1]T6_FG_PS!E21+[1]T6_FG_PS!J21+[1]T6A_FG_UPS!E21+[1]T6A_FG_UPS!J21</f>
        <v>3370.489</v>
      </c>
      <c r="F789" s="79">
        <f t="shared" si="70"/>
        <v>3779.4050000000002</v>
      </c>
      <c r="G789" s="80">
        <f t="shared" si="71"/>
        <v>1.0234371509306484</v>
      </c>
    </row>
    <row r="790" spans="1:7" ht="15.75" customHeight="1">
      <c r="A790" s="77">
        <f t="shared" si="67"/>
        <v>13</v>
      </c>
      <c r="B790" s="78" t="str">
        <f t="shared" si="67"/>
        <v>13-BARABANKI</v>
      </c>
      <c r="C790" s="79">
        <f t="shared" si="68"/>
        <v>5023.8329999999987</v>
      </c>
      <c r="D790" s="79">
        <f t="shared" si="69"/>
        <v>412.99499999999995</v>
      </c>
      <c r="E790" s="79">
        <f>[1]T6_FG_PS!E22+[1]T6_FG_PS!J22+[1]T6A_FG_UPS!E22+[1]T6A_FG_UPS!J22</f>
        <v>4580.1269999999995</v>
      </c>
      <c r="F790" s="79">
        <f t="shared" si="70"/>
        <v>4993.1219999999994</v>
      </c>
      <c r="G790" s="80">
        <f t="shared" si="71"/>
        <v>0.99388693851885612</v>
      </c>
    </row>
    <row r="791" spans="1:7" ht="15.75" customHeight="1">
      <c r="A791" s="77">
        <f t="shared" si="67"/>
        <v>14</v>
      </c>
      <c r="B791" s="78" t="str">
        <f t="shared" si="67"/>
        <v>14-BAREILY</v>
      </c>
      <c r="C791" s="79">
        <f t="shared" si="68"/>
        <v>5855.9740000000002</v>
      </c>
      <c r="D791" s="79">
        <f t="shared" si="69"/>
        <v>-239.02700000000004</v>
      </c>
      <c r="E791" s="79">
        <f>[1]T6_FG_PS!E23+[1]T6_FG_PS!J23+[1]T6A_FG_UPS!E23+[1]T6A_FG_UPS!J23</f>
        <v>5773.6829999999991</v>
      </c>
      <c r="F791" s="79">
        <f t="shared" si="70"/>
        <v>5534.655999999999</v>
      </c>
      <c r="G791" s="80">
        <f t="shared" si="71"/>
        <v>0.94512987933348047</v>
      </c>
    </row>
    <row r="792" spans="1:7" ht="15.75" customHeight="1">
      <c r="A792" s="77">
        <f t="shared" si="67"/>
        <v>15</v>
      </c>
      <c r="B792" s="78" t="str">
        <f t="shared" si="67"/>
        <v>15-BASTI</v>
      </c>
      <c r="C792" s="79">
        <f t="shared" si="68"/>
        <v>4365.3040000000001</v>
      </c>
      <c r="D792" s="79">
        <f t="shared" si="69"/>
        <v>352.95299999999997</v>
      </c>
      <c r="E792" s="79">
        <f>[1]T6_FG_PS!E24+[1]T6_FG_PS!J24+[1]T6A_FG_UPS!E24+[1]T6A_FG_UPS!J24</f>
        <v>3480.0839999999998</v>
      </c>
      <c r="F792" s="79">
        <f t="shared" si="70"/>
        <v>3833.0369999999998</v>
      </c>
      <c r="G792" s="80">
        <f t="shared" si="71"/>
        <v>0.87806874389504141</v>
      </c>
    </row>
    <row r="793" spans="1:7" ht="15.75" customHeight="1">
      <c r="A793" s="77">
        <f t="shared" si="67"/>
        <v>16</v>
      </c>
      <c r="B793" s="78" t="str">
        <f t="shared" si="67"/>
        <v>16-BHADOHI</v>
      </c>
      <c r="C793" s="79">
        <f t="shared" si="68"/>
        <v>2179.0889999999999</v>
      </c>
      <c r="D793" s="79">
        <f t="shared" si="69"/>
        <v>181.387</v>
      </c>
      <c r="E793" s="79">
        <f>[1]T6_FG_PS!E25+[1]T6_FG_PS!J25+[1]T6A_FG_UPS!E25+[1]T6A_FG_UPS!J25</f>
        <v>2063.165</v>
      </c>
      <c r="F793" s="79">
        <f t="shared" si="70"/>
        <v>2244.5520000000001</v>
      </c>
      <c r="G793" s="80">
        <f t="shared" si="71"/>
        <v>1.0300414531026498</v>
      </c>
    </row>
    <row r="794" spans="1:7" ht="15.75" customHeight="1">
      <c r="A794" s="77">
        <f t="shared" ref="A794:B809" si="72">A55</f>
        <v>17</v>
      </c>
      <c r="B794" s="78" t="str">
        <f t="shared" si="72"/>
        <v>17-BIJNOUR</v>
      </c>
      <c r="C794" s="79">
        <f t="shared" si="68"/>
        <v>5040.598</v>
      </c>
      <c r="D794" s="79">
        <f t="shared" si="69"/>
        <v>243.18600000000001</v>
      </c>
      <c r="E794" s="79">
        <f>[1]T6_FG_PS!E26+[1]T6_FG_PS!J26+[1]T6A_FG_UPS!E26+[1]T6A_FG_UPS!J26</f>
        <v>4241.4570000000003</v>
      </c>
      <c r="F794" s="79">
        <f t="shared" si="70"/>
        <v>4484.643</v>
      </c>
      <c r="G794" s="80">
        <f t="shared" si="71"/>
        <v>0.88970455489606592</v>
      </c>
    </row>
    <row r="795" spans="1:7" ht="15.75" customHeight="1">
      <c r="A795" s="77">
        <f t="shared" si="72"/>
        <v>18</v>
      </c>
      <c r="B795" s="78" t="str">
        <f t="shared" si="72"/>
        <v>18-BULANDSHAHAR</v>
      </c>
      <c r="C795" s="79">
        <f t="shared" si="68"/>
        <v>3263.3759999999997</v>
      </c>
      <c r="D795" s="79">
        <f t="shared" si="69"/>
        <v>562.58100000000002</v>
      </c>
      <c r="E795" s="79">
        <f>[1]T6_FG_PS!E27+[1]T6_FG_PS!J27+[1]T6A_FG_UPS!E27+[1]T6A_FG_UPS!J27</f>
        <v>3342.415</v>
      </c>
      <c r="F795" s="79">
        <f t="shared" si="70"/>
        <v>3904.9960000000001</v>
      </c>
      <c r="G795" s="80">
        <f t="shared" si="71"/>
        <v>1.1966123425556847</v>
      </c>
    </row>
    <row r="796" spans="1:7" ht="15.75" customHeight="1">
      <c r="A796" s="77">
        <f t="shared" si="72"/>
        <v>19</v>
      </c>
      <c r="B796" s="78" t="str">
        <f t="shared" si="72"/>
        <v>19-CHANDAULI</v>
      </c>
      <c r="C796" s="79">
        <f t="shared" si="68"/>
        <v>3834.1239999999998</v>
      </c>
      <c r="D796" s="79">
        <f t="shared" si="69"/>
        <v>226.16600000000003</v>
      </c>
      <c r="E796" s="79">
        <f>[1]T6_FG_PS!E28+[1]T6_FG_PS!J28+[1]T6A_FG_UPS!E28+[1]T6A_FG_UPS!J28</f>
        <v>3279.261</v>
      </c>
      <c r="F796" s="79">
        <f t="shared" si="70"/>
        <v>3505.4270000000001</v>
      </c>
      <c r="G796" s="80">
        <f t="shared" si="71"/>
        <v>0.91427063913425866</v>
      </c>
    </row>
    <row r="797" spans="1:7" ht="15.75" customHeight="1">
      <c r="A797" s="77">
        <f t="shared" si="72"/>
        <v>20</v>
      </c>
      <c r="B797" s="78" t="str">
        <f t="shared" si="72"/>
        <v>20-CHITRAKOOT</v>
      </c>
      <c r="C797" s="79">
        <f t="shared" si="68"/>
        <v>2447.6820000000002</v>
      </c>
      <c r="D797" s="79">
        <f t="shared" si="69"/>
        <v>252.89699999999999</v>
      </c>
      <c r="E797" s="79">
        <f>[1]T6_FG_PS!E29+[1]T6_FG_PS!J29+[1]T6A_FG_UPS!E29+[1]T6A_FG_UPS!J29</f>
        <v>2318.5730000000003</v>
      </c>
      <c r="F797" s="79">
        <f t="shared" si="70"/>
        <v>2571.4700000000003</v>
      </c>
      <c r="G797" s="80">
        <f t="shared" si="71"/>
        <v>1.0505735630690589</v>
      </c>
    </row>
    <row r="798" spans="1:7" ht="15.75" customHeight="1">
      <c r="A798" s="77">
        <f t="shared" si="72"/>
        <v>21</v>
      </c>
      <c r="B798" s="78" t="str">
        <f t="shared" si="72"/>
        <v>21-AMETHI</v>
      </c>
      <c r="C798" s="79">
        <f t="shared" si="68"/>
        <v>2503.672</v>
      </c>
      <c r="D798" s="79">
        <f t="shared" si="69"/>
        <v>308.06799999999998</v>
      </c>
      <c r="E798" s="79">
        <f>[1]T6_FG_PS!E30+[1]T6_FG_PS!J30+[1]T6A_FG_UPS!E30+[1]T6A_FG_UPS!J30</f>
        <v>2304.9059999999999</v>
      </c>
      <c r="F798" s="79">
        <f t="shared" si="70"/>
        <v>2612.9740000000002</v>
      </c>
      <c r="G798" s="80">
        <f t="shared" si="71"/>
        <v>1.0436566770727156</v>
      </c>
    </row>
    <row r="799" spans="1:7" ht="15.75" customHeight="1">
      <c r="A799" s="77">
        <f t="shared" si="72"/>
        <v>22</v>
      </c>
      <c r="B799" s="78" t="str">
        <f t="shared" si="72"/>
        <v>22-DEORIA</v>
      </c>
      <c r="C799" s="79">
        <f t="shared" si="68"/>
        <v>4594.4530000000004</v>
      </c>
      <c r="D799" s="79">
        <f t="shared" si="69"/>
        <v>-10.908000000000015</v>
      </c>
      <c r="E799" s="79">
        <f>[1]T6_FG_PS!E31+[1]T6_FG_PS!J31+[1]T6A_FG_UPS!E31+[1]T6A_FG_UPS!J31</f>
        <v>3866.317</v>
      </c>
      <c r="F799" s="79">
        <f t="shared" si="70"/>
        <v>3855.4090000000001</v>
      </c>
      <c r="G799" s="80">
        <f t="shared" si="71"/>
        <v>0.8391442898643211</v>
      </c>
    </row>
    <row r="800" spans="1:7" ht="15.75" customHeight="1">
      <c r="A800" s="77">
        <f t="shared" si="72"/>
        <v>23</v>
      </c>
      <c r="B800" s="78" t="str">
        <f t="shared" si="72"/>
        <v>23-ETAH</v>
      </c>
      <c r="C800" s="79">
        <f t="shared" si="68"/>
        <v>2969.5540000000001</v>
      </c>
      <c r="D800" s="79">
        <f t="shared" si="69"/>
        <v>369.22800000000001</v>
      </c>
      <c r="E800" s="79">
        <f>[1]T6_FG_PS!E32+[1]T6_FG_PS!J32+[1]T6A_FG_UPS!E32+[1]T6A_FG_UPS!J32</f>
        <v>2545.6109999999999</v>
      </c>
      <c r="F800" s="79">
        <f t="shared" si="70"/>
        <v>2914.8389999999999</v>
      </c>
      <c r="G800" s="80">
        <f t="shared" si="71"/>
        <v>0.98157467417666078</v>
      </c>
    </row>
    <row r="801" spans="1:7" ht="15.75" customHeight="1">
      <c r="A801" s="77">
        <f t="shared" si="72"/>
        <v>24</v>
      </c>
      <c r="B801" s="78" t="str">
        <f t="shared" si="72"/>
        <v>24-FAIZABAD</v>
      </c>
      <c r="C801" s="79">
        <f t="shared" si="68"/>
        <v>3964.5860000000002</v>
      </c>
      <c r="D801" s="79">
        <f t="shared" si="69"/>
        <v>343.20300000000003</v>
      </c>
      <c r="E801" s="79">
        <f>[1]T6_FG_PS!E33+[1]T6_FG_PS!J33+[1]T6A_FG_UPS!E33+[1]T6A_FG_UPS!J33</f>
        <v>3372.7420000000002</v>
      </c>
      <c r="F801" s="79">
        <f t="shared" si="70"/>
        <v>3715.9450000000002</v>
      </c>
      <c r="G801" s="80">
        <f t="shared" si="71"/>
        <v>0.93728449830574989</v>
      </c>
    </row>
    <row r="802" spans="1:7" ht="15.75" customHeight="1">
      <c r="A802" s="77">
        <f t="shared" si="72"/>
        <v>25</v>
      </c>
      <c r="B802" s="78" t="str">
        <f t="shared" si="72"/>
        <v>25-FARRUKHABAD</v>
      </c>
      <c r="C802" s="79">
        <f t="shared" si="68"/>
        <v>3145.6099999999997</v>
      </c>
      <c r="D802" s="79">
        <f t="shared" si="69"/>
        <v>479.78399999999999</v>
      </c>
      <c r="E802" s="79">
        <f>[1]T6_FG_PS!E34+[1]T6_FG_PS!J34+[1]T6A_FG_UPS!E34+[1]T6A_FG_UPS!J34</f>
        <v>2908.0369999999998</v>
      </c>
      <c r="F802" s="79">
        <f t="shared" si="70"/>
        <v>3387.8209999999999</v>
      </c>
      <c r="G802" s="80">
        <f t="shared" si="71"/>
        <v>1.0769996916337372</v>
      </c>
    </row>
    <row r="803" spans="1:7" ht="15.75" customHeight="1">
      <c r="A803" s="77">
        <f t="shared" si="72"/>
        <v>26</v>
      </c>
      <c r="B803" s="78" t="str">
        <f t="shared" si="72"/>
        <v>26-FATEHPUR</v>
      </c>
      <c r="C803" s="79">
        <f t="shared" si="68"/>
        <v>4517.9119999999994</v>
      </c>
      <c r="D803" s="79">
        <f t="shared" si="69"/>
        <v>461.077</v>
      </c>
      <c r="E803" s="79">
        <f>[1]T6_FG_PS!E35+[1]T6_FG_PS!J35+[1]T6A_FG_UPS!E35+[1]T6A_FG_UPS!J35</f>
        <v>3898.9940000000001</v>
      </c>
      <c r="F803" s="79">
        <f t="shared" si="70"/>
        <v>4360.0709999999999</v>
      </c>
      <c r="G803" s="80">
        <f t="shared" si="71"/>
        <v>0.96506328587188073</v>
      </c>
    </row>
    <row r="804" spans="1:7" ht="15.75" customHeight="1">
      <c r="A804" s="77">
        <f t="shared" si="72"/>
        <v>27</v>
      </c>
      <c r="B804" s="78" t="str">
        <f t="shared" si="72"/>
        <v>27-FIROZABAD</v>
      </c>
      <c r="C804" s="79">
        <f t="shared" si="68"/>
        <v>2622.9629999999997</v>
      </c>
      <c r="D804" s="79">
        <f t="shared" si="69"/>
        <v>172.066</v>
      </c>
      <c r="E804" s="79">
        <f>[1]T6_FG_PS!E36+[1]T6_FG_PS!J36+[1]T6A_FG_UPS!E36+[1]T6A_FG_UPS!J36</f>
        <v>2324.6240000000003</v>
      </c>
      <c r="F804" s="79">
        <f t="shared" si="70"/>
        <v>2496.69</v>
      </c>
      <c r="G804" s="80">
        <f t="shared" si="71"/>
        <v>0.95185864230642991</v>
      </c>
    </row>
    <row r="805" spans="1:7" ht="15.75" customHeight="1">
      <c r="A805" s="77">
        <f t="shared" si="72"/>
        <v>28</v>
      </c>
      <c r="B805" s="78" t="str">
        <f t="shared" si="72"/>
        <v>28-G.B. NAGAR</v>
      </c>
      <c r="C805" s="79">
        <f t="shared" si="68"/>
        <v>1814.4049999999997</v>
      </c>
      <c r="D805" s="79">
        <f t="shared" si="69"/>
        <v>-135.71899999999999</v>
      </c>
      <c r="E805" s="79">
        <f>[1]T6_FG_PS!E37+[1]T6_FG_PS!J37+[1]T6A_FG_UPS!E37+[1]T6A_FG_UPS!J37</f>
        <v>1670.5</v>
      </c>
      <c r="F805" s="79">
        <f t="shared" si="70"/>
        <v>1534.7809999999999</v>
      </c>
      <c r="G805" s="80">
        <f t="shared" si="71"/>
        <v>0.84588666808127189</v>
      </c>
    </row>
    <row r="806" spans="1:7" ht="15.75" customHeight="1">
      <c r="A806" s="77">
        <f t="shared" si="72"/>
        <v>29</v>
      </c>
      <c r="B806" s="78" t="str">
        <f t="shared" si="72"/>
        <v>29-GHAZIPUR</v>
      </c>
      <c r="C806" s="79">
        <f t="shared" si="68"/>
        <v>5161.5280000000002</v>
      </c>
      <c r="D806" s="79">
        <f t="shared" si="69"/>
        <v>627.351</v>
      </c>
      <c r="E806" s="79">
        <f>[1]T6_FG_PS!E38+[1]T6_FG_PS!J38+[1]T6A_FG_UPS!E38+[1]T6A_FG_UPS!J38</f>
        <v>4659.5330000000004</v>
      </c>
      <c r="F806" s="79">
        <f t="shared" si="70"/>
        <v>5286.884</v>
      </c>
      <c r="G806" s="80">
        <f t="shared" si="71"/>
        <v>1.024286606601766</v>
      </c>
    </row>
    <row r="807" spans="1:7" ht="15.75" customHeight="1">
      <c r="A807" s="77">
        <f t="shared" si="72"/>
        <v>30</v>
      </c>
      <c r="B807" s="78" t="str">
        <f t="shared" si="72"/>
        <v>30-GHAZIYABAD</v>
      </c>
      <c r="C807" s="79">
        <f t="shared" si="68"/>
        <v>1841.665</v>
      </c>
      <c r="D807" s="79">
        <f t="shared" si="69"/>
        <v>-354.82</v>
      </c>
      <c r="E807" s="79">
        <f>[1]T6_FG_PS!E39+[1]T6_FG_PS!J39+[1]T6A_FG_UPS!E39+[1]T6A_FG_UPS!J39</f>
        <v>1497.41</v>
      </c>
      <c r="F807" s="79">
        <f t="shared" si="70"/>
        <v>1142.5900000000001</v>
      </c>
      <c r="G807" s="80">
        <f t="shared" si="71"/>
        <v>0.62041142118680659</v>
      </c>
    </row>
    <row r="808" spans="1:7" ht="15.75" customHeight="1">
      <c r="A808" s="77">
        <f t="shared" si="72"/>
        <v>31</v>
      </c>
      <c r="B808" s="78" t="str">
        <f t="shared" si="72"/>
        <v>31-GONDA</v>
      </c>
      <c r="C808" s="79">
        <f t="shared" si="68"/>
        <v>5730.5309999999999</v>
      </c>
      <c r="D808" s="79">
        <f t="shared" si="69"/>
        <v>220.458</v>
      </c>
      <c r="E808" s="79">
        <f>[1]T6_FG_PS!E40+[1]T6_FG_PS!J40+[1]T6A_FG_UPS!E40+[1]T6A_FG_UPS!J40</f>
        <v>4720.7759999999998</v>
      </c>
      <c r="F808" s="79">
        <f t="shared" si="70"/>
        <v>4941.2339999999995</v>
      </c>
      <c r="G808" s="80">
        <f t="shared" si="71"/>
        <v>0.86226459642221631</v>
      </c>
    </row>
    <row r="809" spans="1:7" ht="15.75" customHeight="1">
      <c r="A809" s="77">
        <f t="shared" si="72"/>
        <v>32</v>
      </c>
      <c r="B809" s="78" t="str">
        <f t="shared" si="72"/>
        <v>32-GORAKHPUR</v>
      </c>
      <c r="C809" s="79">
        <f t="shared" si="68"/>
        <v>5424.3150000000005</v>
      </c>
      <c r="D809" s="79">
        <f t="shared" si="69"/>
        <v>1009.231</v>
      </c>
      <c r="E809" s="79">
        <f>[1]T6_FG_PS!E41+[1]T6_FG_PS!J41+[1]T6A_FG_UPS!E41+[1]T6A_FG_UPS!J41</f>
        <v>4885.4590000000007</v>
      </c>
      <c r="F809" s="79">
        <f t="shared" si="70"/>
        <v>5894.6900000000005</v>
      </c>
      <c r="G809" s="80">
        <f t="shared" si="71"/>
        <v>1.0867160185203109</v>
      </c>
    </row>
    <row r="810" spans="1:7" ht="15.75" customHeight="1">
      <c r="A810" s="77">
        <f t="shared" ref="A810:B825" si="73">A71</f>
        <v>33</v>
      </c>
      <c r="B810" s="78" t="str">
        <f t="shared" si="73"/>
        <v>33-HAMEERPUR</v>
      </c>
      <c r="C810" s="79">
        <f t="shared" si="68"/>
        <v>1956.181</v>
      </c>
      <c r="D810" s="79">
        <f t="shared" si="69"/>
        <v>319.221</v>
      </c>
      <c r="E810" s="79">
        <f>[1]T6_FG_PS!E42+[1]T6_FG_PS!J42+[1]T6A_FG_UPS!E42+[1]T6A_FG_UPS!J42</f>
        <v>1883.7099999999998</v>
      </c>
      <c r="F810" s="79">
        <f t="shared" si="70"/>
        <v>2202.9309999999996</v>
      </c>
      <c r="G810" s="80">
        <f t="shared" si="71"/>
        <v>1.1261386344106192</v>
      </c>
    </row>
    <row r="811" spans="1:7" ht="15.75" customHeight="1">
      <c r="A811" s="77">
        <f t="shared" si="73"/>
        <v>34</v>
      </c>
      <c r="B811" s="78" t="str">
        <f t="shared" si="73"/>
        <v>34-HARDOI</v>
      </c>
      <c r="C811" s="79">
        <f t="shared" si="68"/>
        <v>7970.9580000000005</v>
      </c>
      <c r="D811" s="79">
        <f t="shared" si="69"/>
        <v>1131.4110000000001</v>
      </c>
      <c r="E811" s="79">
        <f>[1]T6_FG_PS!E43+[1]T6_FG_PS!J43+[1]T6A_FG_UPS!E43+[1]T6A_FG_UPS!J43</f>
        <v>7291.6859999999997</v>
      </c>
      <c r="F811" s="79">
        <f t="shared" si="70"/>
        <v>8423.0969999999998</v>
      </c>
      <c r="G811" s="80">
        <f t="shared" si="71"/>
        <v>1.0567232947407323</v>
      </c>
    </row>
    <row r="812" spans="1:7" ht="15.75" customHeight="1">
      <c r="A812" s="77">
        <f t="shared" si="73"/>
        <v>35</v>
      </c>
      <c r="B812" s="78" t="str">
        <f t="shared" si="73"/>
        <v>35-HATHRAS</v>
      </c>
      <c r="C812" s="79">
        <f t="shared" si="68"/>
        <v>2022.404</v>
      </c>
      <c r="D812" s="79">
        <f t="shared" si="69"/>
        <v>389.04699999999997</v>
      </c>
      <c r="E812" s="79">
        <f>[1]T6_FG_PS!E44+[1]T6_FG_PS!J44+[1]T6A_FG_UPS!E44+[1]T6A_FG_UPS!J44</f>
        <v>1862.133</v>
      </c>
      <c r="F812" s="79">
        <f t="shared" si="70"/>
        <v>2251.1799999999998</v>
      </c>
      <c r="G812" s="80">
        <f t="shared" si="71"/>
        <v>1.1131208205679972</v>
      </c>
    </row>
    <row r="813" spans="1:7" ht="15.75" customHeight="1">
      <c r="A813" s="77">
        <f t="shared" si="73"/>
        <v>36</v>
      </c>
      <c r="B813" s="78" t="str">
        <f t="shared" si="73"/>
        <v>36-ITAWAH</v>
      </c>
      <c r="C813" s="79">
        <f t="shared" si="68"/>
        <v>2413.9940000000001</v>
      </c>
      <c r="D813" s="79">
        <f t="shared" si="69"/>
        <v>258.416</v>
      </c>
      <c r="E813" s="79">
        <f>[1]T6_FG_PS!E45+[1]T6_FG_PS!J45+[1]T6A_FG_UPS!E45+[1]T6A_FG_UPS!J45</f>
        <v>2092.2980000000002</v>
      </c>
      <c r="F813" s="79">
        <f t="shared" si="70"/>
        <v>2350.7140000000004</v>
      </c>
      <c r="G813" s="80">
        <f t="shared" si="71"/>
        <v>0.97378618173864573</v>
      </c>
    </row>
    <row r="814" spans="1:7" ht="15.75" customHeight="1">
      <c r="A814" s="77">
        <f t="shared" si="73"/>
        <v>37</v>
      </c>
      <c r="B814" s="78" t="str">
        <f t="shared" si="73"/>
        <v>37-J.P. NAGAR</v>
      </c>
      <c r="C814" s="79">
        <f t="shared" si="68"/>
        <v>2200.7290000000003</v>
      </c>
      <c r="D814" s="79">
        <f t="shared" si="69"/>
        <v>294.161</v>
      </c>
      <c r="E814" s="79">
        <f>[1]T6_FG_PS!E46+[1]T6_FG_PS!J46+[1]T6A_FG_UPS!E46+[1]T6A_FG_UPS!J46</f>
        <v>2078.183</v>
      </c>
      <c r="F814" s="79">
        <f t="shared" si="70"/>
        <v>2372.3440000000001</v>
      </c>
      <c r="G814" s="80">
        <f t="shared" si="71"/>
        <v>1.0779809781213405</v>
      </c>
    </row>
    <row r="815" spans="1:7" ht="15.75" customHeight="1">
      <c r="A815" s="77">
        <f t="shared" si="73"/>
        <v>38</v>
      </c>
      <c r="B815" s="78" t="str">
        <f t="shared" si="73"/>
        <v>38-JALAUN</v>
      </c>
      <c r="C815" s="79">
        <f t="shared" si="68"/>
        <v>2318.4459999999999</v>
      </c>
      <c r="D815" s="79">
        <f t="shared" si="69"/>
        <v>3830.57</v>
      </c>
      <c r="E815" s="79">
        <f>[1]T6_FG_PS!E47+[1]T6_FG_PS!J47+[1]T6A_FG_UPS!E47+[1]T6A_FG_UPS!J47</f>
        <v>2083.6</v>
      </c>
      <c r="F815" s="79">
        <f t="shared" si="70"/>
        <v>5914.17</v>
      </c>
      <c r="G815" s="80">
        <f t="shared" si="71"/>
        <v>2.55091988340466</v>
      </c>
    </row>
    <row r="816" spans="1:7" ht="15.75" customHeight="1">
      <c r="A816" s="77">
        <f t="shared" si="73"/>
        <v>39</v>
      </c>
      <c r="B816" s="78" t="str">
        <f t="shared" si="73"/>
        <v>39-JAUNPUR</v>
      </c>
      <c r="C816" s="79">
        <f t="shared" si="68"/>
        <v>7241.9650000000001</v>
      </c>
      <c r="D816" s="79">
        <f t="shared" si="69"/>
        <v>936.96600000000001</v>
      </c>
      <c r="E816" s="79">
        <f>[1]T6_FG_PS!E48+[1]T6_FG_PS!J48+[1]T6A_FG_UPS!E48+[1]T6A_FG_UPS!J48</f>
        <v>6376.433</v>
      </c>
      <c r="F816" s="79">
        <f t="shared" si="70"/>
        <v>7313.3990000000003</v>
      </c>
      <c r="G816" s="80">
        <f t="shared" si="71"/>
        <v>1.0098638974366765</v>
      </c>
    </row>
    <row r="817" spans="1:7" ht="15.75" customHeight="1">
      <c r="A817" s="77">
        <f t="shared" si="73"/>
        <v>40</v>
      </c>
      <c r="B817" s="78" t="str">
        <f t="shared" si="73"/>
        <v>40-JHANSI</v>
      </c>
      <c r="C817" s="79">
        <f t="shared" si="68"/>
        <v>2750.9319999999998</v>
      </c>
      <c r="D817" s="79">
        <f t="shared" si="69"/>
        <v>313.52700000000004</v>
      </c>
      <c r="E817" s="79">
        <f>[1]T6_FG_PS!E49+[1]T6_FG_PS!J49+[1]T6A_FG_UPS!E49+[1]T6A_FG_UPS!J49</f>
        <v>2400.6909999999998</v>
      </c>
      <c r="F817" s="79">
        <f t="shared" si="70"/>
        <v>2714.2179999999998</v>
      </c>
      <c r="G817" s="80">
        <f t="shared" si="71"/>
        <v>0.98665397763376195</v>
      </c>
    </row>
    <row r="818" spans="1:7" ht="15.75" customHeight="1">
      <c r="A818" s="77">
        <f t="shared" si="73"/>
        <v>41</v>
      </c>
      <c r="B818" s="78" t="str">
        <f t="shared" si="73"/>
        <v>41-KANNAUJ</v>
      </c>
      <c r="C818" s="79">
        <f t="shared" si="68"/>
        <v>3190.259</v>
      </c>
      <c r="D818" s="79">
        <f t="shared" si="69"/>
        <v>-1.2960000000000207</v>
      </c>
      <c r="E818" s="79">
        <f>[1]T6_FG_PS!E50+[1]T6_FG_PS!J50+[1]T6A_FG_UPS!E50+[1]T6A_FG_UPS!J50</f>
        <v>3021.5399999999995</v>
      </c>
      <c r="F818" s="79">
        <f t="shared" si="70"/>
        <v>3020.2439999999997</v>
      </c>
      <c r="G818" s="80">
        <f t="shared" si="71"/>
        <v>0.94670808859092626</v>
      </c>
    </row>
    <row r="819" spans="1:7" ht="15.75" customHeight="1">
      <c r="A819" s="77">
        <f t="shared" si="73"/>
        <v>42</v>
      </c>
      <c r="B819" s="78" t="str">
        <f t="shared" si="73"/>
        <v>42-KANPUR DEHAT</v>
      </c>
      <c r="C819" s="79">
        <f t="shared" si="68"/>
        <v>3539.8429999999998</v>
      </c>
      <c r="D819" s="79">
        <f t="shared" si="69"/>
        <v>-160.98000000000002</v>
      </c>
      <c r="E819" s="79">
        <f>[1]T6_FG_PS!E51+[1]T6_FG_PS!J51+[1]T6A_FG_UPS!E51+[1]T6A_FG_UPS!J51</f>
        <v>3940.8280000000004</v>
      </c>
      <c r="F819" s="79">
        <f t="shared" si="70"/>
        <v>3779.8480000000004</v>
      </c>
      <c r="G819" s="80">
        <f t="shared" si="71"/>
        <v>1.0678010295936855</v>
      </c>
    </row>
    <row r="820" spans="1:7" ht="15.75" customHeight="1">
      <c r="A820" s="77">
        <f t="shared" si="73"/>
        <v>43</v>
      </c>
      <c r="B820" s="78" t="str">
        <f t="shared" si="73"/>
        <v>43-KANPUR NAGAR</v>
      </c>
      <c r="C820" s="79">
        <f t="shared" si="68"/>
        <v>3143.7780000000002</v>
      </c>
      <c r="D820" s="79">
        <f t="shared" si="69"/>
        <v>-87.402000000000001</v>
      </c>
      <c r="E820" s="79">
        <f>[1]T6_FG_PS!E52+[1]T6_FG_PS!J52+[1]T6A_FG_UPS!E52+[1]T6A_FG_UPS!J52</f>
        <v>2772.9759999999997</v>
      </c>
      <c r="F820" s="79">
        <f t="shared" si="70"/>
        <v>2685.5739999999996</v>
      </c>
      <c r="G820" s="80">
        <f t="shared" si="71"/>
        <v>0.85425052277864388</v>
      </c>
    </row>
    <row r="821" spans="1:7" ht="15.75" customHeight="1">
      <c r="A821" s="77">
        <f t="shared" si="73"/>
        <v>44</v>
      </c>
      <c r="B821" s="78" t="str">
        <f t="shared" si="73"/>
        <v>44-KAAS GANJ</v>
      </c>
      <c r="C821" s="79">
        <f t="shared" si="68"/>
        <v>2244.5450000000001</v>
      </c>
      <c r="D821" s="79">
        <f t="shared" si="69"/>
        <v>-37.676000000000009</v>
      </c>
      <c r="E821" s="79">
        <f>[1]T6_FG_PS!E53+[1]T6_FG_PS!J53+[1]T6A_FG_UPS!E53+[1]T6A_FG_UPS!J53</f>
        <v>1916.7380000000001</v>
      </c>
      <c r="F821" s="79">
        <f t="shared" si="70"/>
        <v>1879.0620000000001</v>
      </c>
      <c r="G821" s="80">
        <f t="shared" si="71"/>
        <v>0.83716833478500097</v>
      </c>
    </row>
    <row r="822" spans="1:7" ht="15.75" customHeight="1">
      <c r="A822" s="77">
        <f t="shared" si="73"/>
        <v>45</v>
      </c>
      <c r="B822" s="78" t="str">
        <f t="shared" si="73"/>
        <v>45-KAUSHAMBI</v>
      </c>
      <c r="C822" s="79">
        <f t="shared" si="68"/>
        <v>2527.1629999999996</v>
      </c>
      <c r="D822" s="79">
        <f t="shared" si="69"/>
        <v>73.719999999999985</v>
      </c>
      <c r="E822" s="79">
        <f>[1]T6_FG_PS!E54+[1]T6_FG_PS!J54+[1]T6A_FG_UPS!E54+[1]T6A_FG_UPS!J54</f>
        <v>2850.7950000000001</v>
      </c>
      <c r="F822" s="79">
        <f t="shared" si="70"/>
        <v>2924.5149999999999</v>
      </c>
      <c r="G822" s="80">
        <f t="shared" si="71"/>
        <v>1.1572324381134103</v>
      </c>
    </row>
    <row r="823" spans="1:7" ht="15.75" customHeight="1">
      <c r="A823" s="77">
        <f t="shared" si="73"/>
        <v>46</v>
      </c>
      <c r="B823" s="78" t="str">
        <f t="shared" si="73"/>
        <v>46-KUSHINAGAR</v>
      </c>
      <c r="C823" s="79">
        <f t="shared" si="68"/>
        <v>5151.9620000000004</v>
      </c>
      <c r="D823" s="79">
        <f t="shared" si="69"/>
        <v>474.22199999999998</v>
      </c>
      <c r="E823" s="79">
        <f>[1]T6_FG_PS!E55+[1]T6_FG_PS!J55+[1]T6A_FG_UPS!E55+[1]T6A_FG_UPS!J55</f>
        <v>4409.0649999999996</v>
      </c>
      <c r="F823" s="79">
        <f t="shared" si="70"/>
        <v>4883.2869999999994</v>
      </c>
      <c r="G823" s="80">
        <f t="shared" si="71"/>
        <v>0.94784996473188254</v>
      </c>
    </row>
    <row r="824" spans="1:7" ht="15.75" customHeight="1">
      <c r="A824" s="77">
        <f t="shared" si="73"/>
        <v>47</v>
      </c>
      <c r="B824" s="78" t="str">
        <f t="shared" si="73"/>
        <v>47-LAKHIMPUR KHERI</v>
      </c>
      <c r="C824" s="79">
        <f t="shared" si="68"/>
        <v>9932.4390000000003</v>
      </c>
      <c r="D824" s="79">
        <f t="shared" si="69"/>
        <v>-876.01</v>
      </c>
      <c r="E824" s="79">
        <f>[1]T6_FG_PS!E56+[1]T6_FG_PS!J56+[1]T6A_FG_UPS!E56+[1]T6A_FG_UPS!J56</f>
        <v>9201.5759999999991</v>
      </c>
      <c r="F824" s="79">
        <f t="shared" si="70"/>
        <v>8325.5659999999989</v>
      </c>
      <c r="G824" s="80">
        <f t="shared" si="71"/>
        <v>0.83821969608874503</v>
      </c>
    </row>
    <row r="825" spans="1:7" ht="15.75" customHeight="1">
      <c r="A825" s="77">
        <f t="shared" si="73"/>
        <v>48</v>
      </c>
      <c r="B825" s="78" t="str">
        <f t="shared" si="73"/>
        <v>48-LALITPUR</v>
      </c>
      <c r="C825" s="79">
        <f t="shared" si="68"/>
        <v>2904.6469999999999</v>
      </c>
      <c r="D825" s="79">
        <f t="shared" si="69"/>
        <v>579.08499999999992</v>
      </c>
      <c r="E825" s="79">
        <f>[1]T6_FG_PS!E57+[1]T6_FG_PS!J57+[1]T6A_FG_UPS!E57+[1]T6A_FG_UPS!J57</f>
        <v>2891.3180000000002</v>
      </c>
      <c r="F825" s="79">
        <f t="shared" si="70"/>
        <v>3470.4030000000002</v>
      </c>
      <c r="G825" s="80">
        <f t="shared" si="71"/>
        <v>1.1947761638505472</v>
      </c>
    </row>
    <row r="826" spans="1:7" ht="15.75" customHeight="1">
      <c r="A826" s="77">
        <f t="shared" ref="A826:B841" si="74">A87</f>
        <v>49</v>
      </c>
      <c r="B826" s="78" t="str">
        <f t="shared" si="74"/>
        <v>49-LUCKNOW</v>
      </c>
      <c r="C826" s="79">
        <f t="shared" si="68"/>
        <v>3770.096</v>
      </c>
      <c r="D826" s="79">
        <f t="shared" si="69"/>
        <v>874.84799999999996</v>
      </c>
      <c r="E826" s="79">
        <f>[1]T6_FG_PS!E58+[1]T6_FG_PS!J58+[1]T6A_FG_UPS!E58+[1]T6A_FG_UPS!J58</f>
        <v>3307.9679999999998</v>
      </c>
      <c r="F826" s="79">
        <f t="shared" si="70"/>
        <v>4182.8159999999998</v>
      </c>
      <c r="G826" s="80">
        <f t="shared" si="71"/>
        <v>1.1094720134447504</v>
      </c>
    </row>
    <row r="827" spans="1:7" ht="15.75" customHeight="1">
      <c r="A827" s="77">
        <f t="shared" si="74"/>
        <v>50</v>
      </c>
      <c r="B827" s="78" t="str">
        <f t="shared" si="74"/>
        <v>50-MAHOBA</v>
      </c>
      <c r="C827" s="79">
        <f t="shared" si="68"/>
        <v>1890.6119999999999</v>
      </c>
      <c r="D827" s="79">
        <f t="shared" si="69"/>
        <v>159.071</v>
      </c>
      <c r="E827" s="79">
        <f>[1]T6_FG_PS!E59+[1]T6_FG_PS!J59+[1]T6A_FG_UPS!E59+[1]T6A_FG_UPS!J59</f>
        <v>1841.104</v>
      </c>
      <c r="F827" s="79">
        <f t="shared" si="70"/>
        <v>2000.175</v>
      </c>
      <c r="G827" s="80">
        <f t="shared" si="71"/>
        <v>1.0579510761594659</v>
      </c>
    </row>
    <row r="828" spans="1:7" ht="15.75" customHeight="1">
      <c r="A828" s="77">
        <f t="shared" si="74"/>
        <v>51</v>
      </c>
      <c r="B828" s="78" t="str">
        <f t="shared" si="74"/>
        <v>51-MAHRAJGANJ</v>
      </c>
      <c r="C828" s="79">
        <f t="shared" si="68"/>
        <v>4594.9040000000005</v>
      </c>
      <c r="D828" s="79">
        <f t="shared" si="69"/>
        <v>-109.23499999999999</v>
      </c>
      <c r="E828" s="79">
        <f>[1]T6_FG_PS!E60+[1]T6_FG_PS!J60+[1]T6A_FG_UPS!E60+[1]T6A_FG_UPS!J60</f>
        <v>3931.9320000000002</v>
      </c>
      <c r="F828" s="79">
        <f t="shared" si="70"/>
        <v>3822.6970000000001</v>
      </c>
      <c r="G828" s="80">
        <f t="shared" si="71"/>
        <v>0.83194273482101033</v>
      </c>
    </row>
    <row r="829" spans="1:7" ht="15.75" customHeight="1">
      <c r="A829" s="77">
        <f t="shared" si="74"/>
        <v>52</v>
      </c>
      <c r="B829" s="78" t="str">
        <f t="shared" si="74"/>
        <v>52-MAINPURI</v>
      </c>
      <c r="C829" s="79">
        <f t="shared" si="68"/>
        <v>2358.7249999999999</v>
      </c>
      <c r="D829" s="79">
        <f t="shared" si="69"/>
        <v>290.685</v>
      </c>
      <c r="E829" s="79">
        <f>[1]T6_FG_PS!E61+[1]T6_FG_PS!J61+[1]T6A_FG_UPS!E61+[1]T6A_FG_UPS!J61</f>
        <v>2076.4480000000003</v>
      </c>
      <c r="F829" s="79">
        <f t="shared" si="70"/>
        <v>2367.1330000000003</v>
      </c>
      <c r="G829" s="80">
        <f t="shared" si="71"/>
        <v>1.0035646376750154</v>
      </c>
    </row>
    <row r="830" spans="1:7" ht="15.75" customHeight="1">
      <c r="A830" s="77">
        <f t="shared" si="74"/>
        <v>53</v>
      </c>
      <c r="B830" s="78" t="str">
        <f t="shared" si="74"/>
        <v>53-MATHURA</v>
      </c>
      <c r="C830" s="79">
        <f t="shared" si="68"/>
        <v>2691.8690000000001</v>
      </c>
      <c r="D830" s="79">
        <f t="shared" si="69"/>
        <v>307.75299999999999</v>
      </c>
      <c r="E830" s="79">
        <f>[1]T6_FG_PS!E62+[1]T6_FG_PS!J62+[1]T6A_FG_UPS!E62+[1]T6A_FG_UPS!J62</f>
        <v>2447.701</v>
      </c>
      <c r="F830" s="79">
        <f t="shared" si="70"/>
        <v>2755.4540000000002</v>
      </c>
      <c r="G830" s="80">
        <f t="shared" si="71"/>
        <v>1.0236211346094479</v>
      </c>
    </row>
    <row r="831" spans="1:7" ht="15.75" customHeight="1">
      <c r="A831" s="77">
        <f t="shared" si="74"/>
        <v>54</v>
      </c>
      <c r="B831" s="78" t="str">
        <f t="shared" si="74"/>
        <v>54-MAU</v>
      </c>
      <c r="C831" s="79">
        <f t="shared" si="68"/>
        <v>3657.2629999999999</v>
      </c>
      <c r="D831" s="79">
        <f t="shared" si="69"/>
        <v>-332.60599999999999</v>
      </c>
      <c r="E831" s="79">
        <f>[1]T6_FG_PS!E63+[1]T6_FG_PS!J63+[1]T6A_FG_UPS!E63+[1]T6A_FG_UPS!J63</f>
        <v>2829.8029999999999</v>
      </c>
      <c r="F831" s="79">
        <f t="shared" si="70"/>
        <v>2497.1970000000001</v>
      </c>
      <c r="G831" s="80">
        <f t="shared" si="71"/>
        <v>0.68280487348052354</v>
      </c>
    </row>
    <row r="832" spans="1:7" ht="15.75" customHeight="1">
      <c r="A832" s="77">
        <f t="shared" si="74"/>
        <v>55</v>
      </c>
      <c r="B832" s="78" t="str">
        <f t="shared" si="74"/>
        <v>55-MEERUT</v>
      </c>
      <c r="C832" s="79">
        <f t="shared" si="68"/>
        <v>3094.261</v>
      </c>
      <c r="D832" s="79">
        <f t="shared" si="69"/>
        <v>301.91700000000003</v>
      </c>
      <c r="E832" s="79">
        <f>[1]T6_FG_PS!E64+[1]T6_FG_PS!J64+[1]T6A_FG_UPS!E64+[1]T6A_FG_UPS!J64</f>
        <v>2487.3029999999999</v>
      </c>
      <c r="F832" s="79">
        <f t="shared" si="70"/>
        <v>2789.22</v>
      </c>
      <c r="G832" s="80">
        <f t="shared" si="71"/>
        <v>0.90141717198387594</v>
      </c>
    </row>
    <row r="833" spans="1:7" ht="15.75" customHeight="1">
      <c r="A833" s="77">
        <f t="shared" si="74"/>
        <v>56</v>
      </c>
      <c r="B833" s="78" t="str">
        <f t="shared" si="74"/>
        <v>56-MIRZAPUR</v>
      </c>
      <c r="C833" s="79">
        <f t="shared" si="68"/>
        <v>4901.6450000000004</v>
      </c>
      <c r="D833" s="79">
        <f t="shared" si="69"/>
        <v>657.50400000000002</v>
      </c>
      <c r="E833" s="79">
        <f>[1]T6_FG_PS!E65+[1]T6_FG_PS!J65+[1]T6A_FG_UPS!E65+[1]T6A_FG_UPS!J65</f>
        <v>4384.1279999999997</v>
      </c>
      <c r="F833" s="79">
        <f t="shared" si="70"/>
        <v>5041.6319999999996</v>
      </c>
      <c r="G833" s="80">
        <f t="shared" si="71"/>
        <v>1.0285591877828768</v>
      </c>
    </row>
    <row r="834" spans="1:7" ht="15.75" customHeight="1">
      <c r="A834" s="77">
        <f t="shared" si="74"/>
        <v>57</v>
      </c>
      <c r="B834" s="78" t="str">
        <f t="shared" si="74"/>
        <v>57-MORADABAD</v>
      </c>
      <c r="C834" s="79">
        <f t="shared" si="68"/>
        <v>3180.3379999999997</v>
      </c>
      <c r="D834" s="79">
        <f t="shared" si="69"/>
        <v>280.12199999999996</v>
      </c>
      <c r="E834" s="79">
        <f>[1]T6_FG_PS!E66+[1]T6_FG_PS!J66+[1]T6A_FG_UPS!E66+[1]T6A_FG_UPS!J66</f>
        <v>2886.2290000000003</v>
      </c>
      <c r="F834" s="79">
        <f t="shared" si="70"/>
        <v>3166.3510000000001</v>
      </c>
      <c r="G834" s="80">
        <f t="shared" si="71"/>
        <v>0.99560203978319295</v>
      </c>
    </row>
    <row r="835" spans="1:7" ht="15.75" customHeight="1">
      <c r="A835" s="77">
        <f t="shared" si="74"/>
        <v>58</v>
      </c>
      <c r="B835" s="78" t="str">
        <f t="shared" si="74"/>
        <v>58-MUZAFFARNAGAR</v>
      </c>
      <c r="C835" s="79">
        <f t="shared" si="68"/>
        <v>2351.375</v>
      </c>
      <c r="D835" s="79">
        <f t="shared" si="69"/>
        <v>241.34399999999999</v>
      </c>
      <c r="E835" s="79">
        <f>[1]T6_FG_PS!E67+[1]T6_FG_PS!J67+[1]T6A_FG_UPS!E67+[1]T6A_FG_UPS!J67</f>
        <v>2198.2060000000001</v>
      </c>
      <c r="F835" s="79">
        <f t="shared" si="70"/>
        <v>2439.5500000000002</v>
      </c>
      <c r="G835" s="80">
        <f t="shared" si="71"/>
        <v>1.0374993354951891</v>
      </c>
    </row>
    <row r="836" spans="1:7" ht="15.75" customHeight="1">
      <c r="A836" s="77">
        <f t="shared" si="74"/>
        <v>59</v>
      </c>
      <c r="B836" s="78" t="str">
        <f t="shared" si="74"/>
        <v>59-PILIBHIT</v>
      </c>
      <c r="C836" s="79">
        <f t="shared" si="68"/>
        <v>2875.0630000000001</v>
      </c>
      <c r="D836" s="79">
        <f t="shared" si="69"/>
        <v>402.03700000000003</v>
      </c>
      <c r="E836" s="79">
        <f>[1]T6_FG_PS!E68+[1]T6_FG_PS!J68+[1]T6A_FG_UPS!E68+[1]T6A_FG_UPS!J68</f>
        <v>2571.2449999999999</v>
      </c>
      <c r="F836" s="79">
        <f t="shared" si="70"/>
        <v>2973.2820000000002</v>
      </c>
      <c r="G836" s="80">
        <f t="shared" si="71"/>
        <v>1.0341623818330241</v>
      </c>
    </row>
    <row r="837" spans="1:7" ht="15.75" customHeight="1">
      <c r="A837" s="77">
        <f t="shared" si="74"/>
        <v>60</v>
      </c>
      <c r="B837" s="78" t="str">
        <f t="shared" si="74"/>
        <v>60-PRATAPGARH</v>
      </c>
      <c r="C837" s="79">
        <f t="shared" si="68"/>
        <v>5109.2090000000007</v>
      </c>
      <c r="D837" s="79">
        <f t="shared" si="69"/>
        <v>480.66399999999999</v>
      </c>
      <c r="E837" s="79">
        <f>[1]T6_FG_PS!E69+[1]T6_FG_PS!J69+[1]T6A_FG_UPS!E69+[1]T6A_FG_UPS!J69</f>
        <v>4061.3780000000002</v>
      </c>
      <c r="F837" s="79">
        <f t="shared" si="70"/>
        <v>4542.0420000000004</v>
      </c>
      <c r="G837" s="80">
        <f t="shared" si="71"/>
        <v>0.88899123132367452</v>
      </c>
    </row>
    <row r="838" spans="1:7" ht="15.75" customHeight="1">
      <c r="A838" s="77">
        <f t="shared" si="74"/>
        <v>61</v>
      </c>
      <c r="B838" s="78" t="str">
        <f t="shared" si="74"/>
        <v>61-RAI BAREILY</v>
      </c>
      <c r="C838" s="79">
        <f t="shared" si="68"/>
        <v>4210.6209999999992</v>
      </c>
      <c r="D838" s="79">
        <f t="shared" si="69"/>
        <v>-72.902999999999992</v>
      </c>
      <c r="E838" s="79">
        <f>[1]T6_FG_PS!E70+[1]T6_FG_PS!J70+[1]T6A_FG_UPS!E70+[1]T6A_FG_UPS!J70</f>
        <v>3455.4170000000004</v>
      </c>
      <c r="F838" s="79">
        <f t="shared" si="70"/>
        <v>3382.5140000000006</v>
      </c>
      <c r="G838" s="80">
        <f t="shared" si="71"/>
        <v>0.8033290101388848</v>
      </c>
    </row>
    <row r="839" spans="1:7" ht="15.75" customHeight="1">
      <c r="A839" s="77">
        <f t="shared" si="74"/>
        <v>62</v>
      </c>
      <c r="B839" s="78" t="str">
        <f t="shared" si="74"/>
        <v>62-RAMPUR</v>
      </c>
      <c r="C839" s="79">
        <f t="shared" si="68"/>
        <v>2932.3109999999997</v>
      </c>
      <c r="D839" s="79">
        <f t="shared" si="69"/>
        <v>-399.95299999999997</v>
      </c>
      <c r="E839" s="79">
        <f>[1]T6_FG_PS!E71+[1]T6_FG_PS!J71+[1]T6A_FG_UPS!E71+[1]T6A_FG_UPS!J71</f>
        <v>3400.3289999999997</v>
      </c>
      <c r="F839" s="79">
        <f t="shared" si="70"/>
        <v>3000.3759999999997</v>
      </c>
      <c r="G839" s="80">
        <f t="shared" si="71"/>
        <v>1.0232120672056955</v>
      </c>
    </row>
    <row r="840" spans="1:7" ht="15.75" customHeight="1">
      <c r="A840" s="77">
        <f t="shared" si="74"/>
        <v>63</v>
      </c>
      <c r="B840" s="78" t="str">
        <f t="shared" si="74"/>
        <v>63-SAHARANPUR</v>
      </c>
      <c r="C840" s="79">
        <f t="shared" si="68"/>
        <v>3856.2509999999997</v>
      </c>
      <c r="D840" s="79">
        <f t="shared" si="69"/>
        <v>302.798</v>
      </c>
      <c r="E840" s="79">
        <f>[1]T6_FG_PS!E72+[1]T6_FG_PS!J72+[1]T6A_FG_UPS!E72+[1]T6A_FG_UPS!J72</f>
        <v>3317.9270000000001</v>
      </c>
      <c r="F840" s="79">
        <f t="shared" si="70"/>
        <v>3620.7250000000004</v>
      </c>
      <c r="G840" s="80">
        <f t="shared" si="71"/>
        <v>0.93892358147848798</v>
      </c>
    </row>
    <row r="841" spans="1:7" ht="15.75" customHeight="1">
      <c r="A841" s="77">
        <f t="shared" si="74"/>
        <v>64</v>
      </c>
      <c r="B841" s="78" t="str">
        <f t="shared" si="74"/>
        <v>64-SANTKABIR NAGAR</v>
      </c>
      <c r="C841" s="79">
        <f t="shared" si="68"/>
        <v>2669.7449999999999</v>
      </c>
      <c r="D841" s="79">
        <f t="shared" si="69"/>
        <v>129.07499999999999</v>
      </c>
      <c r="E841" s="79">
        <f>[1]T6_FG_PS!E73+[1]T6_FG_PS!J73+[1]T6A_FG_UPS!E73+[1]T6A_FG_UPS!J73</f>
        <v>2225.2580000000003</v>
      </c>
      <c r="F841" s="79">
        <f t="shared" si="70"/>
        <v>2354.3330000000001</v>
      </c>
      <c r="G841" s="80">
        <f t="shared" si="71"/>
        <v>0.88185688146246188</v>
      </c>
    </row>
    <row r="842" spans="1:7" ht="15.75" customHeight="1">
      <c r="A842" s="77">
        <f t="shared" ref="A842:B852" si="75">A103</f>
        <v>65</v>
      </c>
      <c r="B842" s="78" t="str">
        <f t="shared" si="75"/>
        <v>65-SHAHJAHANPUR</v>
      </c>
      <c r="C842" s="79">
        <f t="shared" si="68"/>
        <v>5854.2120000000004</v>
      </c>
      <c r="D842" s="79">
        <f t="shared" si="69"/>
        <v>594.89799999999991</v>
      </c>
      <c r="E842" s="79">
        <f>[1]T6_FG_PS!E74+[1]T6_FG_PS!J74+[1]T6A_FG_UPS!E74+[1]T6A_FG_UPS!J74</f>
        <v>5207.259</v>
      </c>
      <c r="F842" s="79">
        <f t="shared" si="70"/>
        <v>5802.1570000000002</v>
      </c>
      <c r="G842" s="80">
        <f t="shared" si="71"/>
        <v>0.99110811156138512</v>
      </c>
    </row>
    <row r="843" spans="1:7" ht="15.75" customHeight="1">
      <c r="A843" s="77">
        <f t="shared" si="75"/>
        <v>66</v>
      </c>
      <c r="B843" s="78" t="str">
        <f t="shared" si="75"/>
        <v>66-SHRAWASTI</v>
      </c>
      <c r="C843" s="79">
        <f t="shared" ref="C843:C852" si="76">C756</f>
        <v>1720.5819999999999</v>
      </c>
      <c r="D843" s="79">
        <f t="shared" ref="D843:D852" si="77">D675</f>
        <v>1433.2329999999999</v>
      </c>
      <c r="E843" s="79">
        <f>[1]T6_FG_PS!E75+[1]T6_FG_PS!J75+[1]T6A_FG_UPS!E75+[1]T6A_FG_UPS!J75</f>
        <v>1501.7010000000002</v>
      </c>
      <c r="F843" s="79">
        <f t="shared" ref="F843:F849" si="78">SUM(D843:E843)</f>
        <v>2934.9340000000002</v>
      </c>
      <c r="G843" s="80">
        <f t="shared" ref="G843:G852" si="79">F843/C843</f>
        <v>1.7057797884669259</v>
      </c>
    </row>
    <row r="844" spans="1:7" ht="15.75" customHeight="1">
      <c r="A844" s="77">
        <f t="shared" si="75"/>
        <v>67</v>
      </c>
      <c r="B844" s="78" t="str">
        <f t="shared" si="75"/>
        <v>67-SIDDHARTHNAGAR</v>
      </c>
      <c r="C844" s="79">
        <f t="shared" si="76"/>
        <v>4901.0919999999996</v>
      </c>
      <c r="D844" s="79">
        <f t="shared" si="77"/>
        <v>-1047.0610000000001</v>
      </c>
      <c r="E844" s="79">
        <f>[1]T6_FG_PS!E76+[1]T6_FG_PS!J76+[1]T6A_FG_UPS!E76+[1]T6A_FG_UPS!J76</f>
        <v>6022.9949999999999</v>
      </c>
      <c r="F844" s="79">
        <f t="shared" si="78"/>
        <v>4975.9339999999993</v>
      </c>
      <c r="G844" s="80">
        <f t="shared" si="79"/>
        <v>1.0152704744167218</v>
      </c>
    </row>
    <row r="845" spans="1:7" ht="15.75" customHeight="1">
      <c r="A845" s="77">
        <f t="shared" si="75"/>
        <v>68</v>
      </c>
      <c r="B845" s="78" t="str">
        <f t="shared" si="75"/>
        <v>68-SITAPUR</v>
      </c>
      <c r="C845" s="79">
        <f t="shared" si="76"/>
        <v>8079.2210000000005</v>
      </c>
      <c r="D845" s="79">
        <f t="shared" si="77"/>
        <v>1613.7500000000002</v>
      </c>
      <c r="E845" s="79">
        <f>[1]T6_FG_PS!E77+[1]T6_FG_PS!J77+[1]T6A_FG_UPS!E77+[1]T6A_FG_UPS!J77</f>
        <v>7567.6120000000001</v>
      </c>
      <c r="F845" s="79">
        <f t="shared" si="78"/>
        <v>9181.362000000001</v>
      </c>
      <c r="G845" s="80">
        <f t="shared" si="79"/>
        <v>1.1364167411684865</v>
      </c>
    </row>
    <row r="846" spans="1:7" ht="15.75" customHeight="1">
      <c r="A846" s="77">
        <f t="shared" si="75"/>
        <v>69</v>
      </c>
      <c r="B846" s="78" t="str">
        <f t="shared" si="75"/>
        <v>69-SONBHADRA</v>
      </c>
      <c r="C846" s="79">
        <f t="shared" si="76"/>
        <v>3900.9960000000001</v>
      </c>
      <c r="D846" s="79">
        <f t="shared" si="77"/>
        <v>531.97299999999996</v>
      </c>
      <c r="E846" s="79">
        <f>[1]T6_FG_PS!E78+[1]T6_FG_PS!J78+[1]T6A_FG_UPS!E78+[1]T6A_FG_UPS!J78</f>
        <v>3719.7189999999996</v>
      </c>
      <c r="F846" s="79">
        <f t="shared" si="78"/>
        <v>4251.6919999999991</v>
      </c>
      <c r="G846" s="80">
        <f t="shared" si="79"/>
        <v>1.0898990924369056</v>
      </c>
    </row>
    <row r="847" spans="1:7" ht="15.75" customHeight="1">
      <c r="A847" s="77">
        <f t="shared" si="75"/>
        <v>70</v>
      </c>
      <c r="B847" s="78" t="str">
        <f t="shared" si="75"/>
        <v>70-SULTANPUR</v>
      </c>
      <c r="C847" s="79">
        <f t="shared" si="76"/>
        <v>4311.5519999999997</v>
      </c>
      <c r="D847" s="79">
        <f t="shared" si="77"/>
        <v>242.54199999999997</v>
      </c>
      <c r="E847" s="79">
        <f>[1]T6_FG_PS!E79+[1]T6_FG_PS!J79+[1]T6A_FG_UPS!E79+[1]T6A_FG_UPS!J79</f>
        <v>4056.3029999999999</v>
      </c>
      <c r="F847" s="79">
        <f t="shared" si="78"/>
        <v>4298.8450000000003</v>
      </c>
      <c r="G847" s="80">
        <f t="shared" si="79"/>
        <v>0.9970528014042277</v>
      </c>
    </row>
    <row r="848" spans="1:7" ht="15.75" customHeight="1">
      <c r="A848" s="77">
        <f t="shared" si="75"/>
        <v>71</v>
      </c>
      <c r="B848" s="78" t="str">
        <f t="shared" si="75"/>
        <v>71-UNNAO</v>
      </c>
      <c r="C848" s="79">
        <f t="shared" si="76"/>
        <v>4284.6080000000002</v>
      </c>
      <c r="D848" s="79">
        <f t="shared" si="77"/>
        <v>326.62799999999999</v>
      </c>
      <c r="E848" s="79">
        <f>[1]T6_FG_PS!E80+[1]T6_FG_PS!J80+[1]T6A_FG_UPS!E80+[1]T6A_FG_UPS!J80</f>
        <v>4026.9250000000002</v>
      </c>
      <c r="F848" s="79">
        <f t="shared" si="78"/>
        <v>4353.5529999999999</v>
      </c>
      <c r="G848" s="80">
        <f t="shared" si="79"/>
        <v>1.0160913203728321</v>
      </c>
    </row>
    <row r="849" spans="1:7" ht="15.75" customHeight="1">
      <c r="A849" s="77">
        <f t="shared" si="75"/>
        <v>72</v>
      </c>
      <c r="B849" s="78" t="str">
        <f t="shared" si="75"/>
        <v>72-VARANASI</v>
      </c>
      <c r="C849" s="79">
        <f t="shared" si="76"/>
        <v>5631.0820000000003</v>
      </c>
      <c r="D849" s="79">
        <f t="shared" si="77"/>
        <v>124.30000000000001</v>
      </c>
      <c r="E849" s="79">
        <f>[1]T6_FG_PS!E81+[1]T6_FG_PS!J81+[1]T6A_FG_UPS!E81+[1]T6A_FG_UPS!J81</f>
        <v>5004.4049999999997</v>
      </c>
      <c r="F849" s="79">
        <f t="shared" si="78"/>
        <v>5128.7049999999999</v>
      </c>
      <c r="G849" s="80">
        <f t="shared" si="79"/>
        <v>0.91078499656016365</v>
      </c>
    </row>
    <row r="850" spans="1:7" ht="15.75" customHeight="1">
      <c r="A850" s="77">
        <f t="shared" si="75"/>
        <v>73</v>
      </c>
      <c r="B850" s="78" t="str">
        <f t="shared" si="75"/>
        <v>73-SAMBHAL</v>
      </c>
      <c r="C850" s="79">
        <f t="shared" si="76"/>
        <v>3707.9749999999999</v>
      </c>
      <c r="D850" s="79">
        <f t="shared" si="77"/>
        <v>239.00299999999999</v>
      </c>
      <c r="E850" s="79">
        <f>[1]T6_FG_PS!E82+[1]T6_FG_PS!J82+[1]T6A_FG_UPS!E82+[1]T6A_FG_UPS!J82</f>
        <v>3139.799</v>
      </c>
      <c r="F850" s="79">
        <f>SUM(D850:E850)</f>
        <v>3378.8020000000001</v>
      </c>
      <c r="G850" s="80">
        <f t="shared" si="79"/>
        <v>0.91122566899722901</v>
      </c>
    </row>
    <row r="851" spans="1:7" ht="15.75" customHeight="1">
      <c r="A851" s="77">
        <f t="shared" si="75"/>
        <v>74</v>
      </c>
      <c r="B851" s="78" t="str">
        <f t="shared" si="75"/>
        <v>74-HAPUR</v>
      </c>
      <c r="C851" s="79">
        <f t="shared" si="76"/>
        <v>1369.9819999999997</v>
      </c>
      <c r="D851" s="79">
        <f t="shared" si="77"/>
        <v>-99.000999999999991</v>
      </c>
      <c r="E851" s="79">
        <f>[1]T6_FG_PS!E83+[1]T6_FG_PS!J83+[1]T6A_FG_UPS!E83+[1]T6A_FG_UPS!J83</f>
        <v>1071.5619999999999</v>
      </c>
      <c r="F851" s="79">
        <f>SUM(D851:E851)</f>
        <v>972.56099999999992</v>
      </c>
      <c r="G851" s="80">
        <f t="shared" si="79"/>
        <v>0.70990786740263745</v>
      </c>
    </row>
    <row r="852" spans="1:7" ht="15.75" customHeight="1">
      <c r="A852" s="77">
        <f t="shared" si="75"/>
        <v>75</v>
      </c>
      <c r="B852" s="78" t="str">
        <f t="shared" si="75"/>
        <v>75-SHAMLI</v>
      </c>
      <c r="C852" s="79">
        <f t="shared" si="76"/>
        <v>1342.8269999999998</v>
      </c>
      <c r="D852" s="79">
        <f t="shared" si="77"/>
        <v>143.18800000000002</v>
      </c>
      <c r="E852" s="79">
        <f>[1]T6_FG_PS!E84+[1]T6_FG_PS!J84+[1]T6A_FG_UPS!E84+[1]T6A_FG_UPS!J84</f>
        <v>1371.799</v>
      </c>
      <c r="F852" s="79">
        <f>SUM(D852:E852)</f>
        <v>1514.9870000000001</v>
      </c>
      <c r="G852" s="80">
        <f t="shared" si="79"/>
        <v>1.1282071331601169</v>
      </c>
    </row>
    <row r="853" spans="1:7" ht="15.75" customHeight="1">
      <c r="A853" s="81"/>
      <c r="B853" s="82" t="str">
        <f>B114</f>
        <v>TOTAL</v>
      </c>
      <c r="C853" s="83">
        <f>SUM(C778:C852)</f>
        <v>293541.86</v>
      </c>
      <c r="D853" s="83">
        <f>SUM(D778:D852)</f>
        <v>29457.143000000015</v>
      </c>
      <c r="E853" s="83">
        <f>SUM(E778:E852)</f>
        <v>260564.79599999997</v>
      </c>
      <c r="F853" s="83">
        <f>SUM(F778:F852)</f>
        <v>290021.93900000001</v>
      </c>
      <c r="G853" s="84">
        <f>F853/C853</f>
        <v>0.98800879370322181</v>
      </c>
    </row>
    <row r="855" spans="1:7" ht="15.75" customHeight="1">
      <c r="A855" s="63" t="s">
        <v>97</v>
      </c>
      <c r="B855" s="64"/>
      <c r="C855" s="64"/>
      <c r="D855" s="64"/>
      <c r="E855" s="64"/>
    </row>
    <row r="856" spans="1:7" ht="36.75" customHeight="1">
      <c r="A856" s="66" t="s">
        <v>84</v>
      </c>
      <c r="B856" s="66" t="s">
        <v>98</v>
      </c>
      <c r="C856" s="66" t="s">
        <v>99</v>
      </c>
      <c r="D856" s="66" t="s">
        <v>100</v>
      </c>
      <c r="E856" s="66" t="s">
        <v>101</v>
      </c>
    </row>
    <row r="857" spans="1:7" s="86" customFormat="1" ht="15.75" customHeight="1">
      <c r="A857" s="57">
        <f>A771</f>
        <v>293541.86</v>
      </c>
      <c r="B857" s="57">
        <f>D771</f>
        <v>290021.93899999995</v>
      </c>
      <c r="C857" s="85">
        <f>B857/A857</f>
        <v>0.98800879370322159</v>
      </c>
      <c r="D857" s="57">
        <f>[1]T6_FG_PS!F9+[1]T6_FG_PS!K9+[1]T6A_FG_UPS!F9+[1]T6A_FG_UPS!K9</f>
        <v>261009.951</v>
      </c>
      <c r="E857" s="85">
        <f>D857/A857</f>
        <v>0.88917454907453408</v>
      </c>
    </row>
    <row r="859" spans="1:7" ht="15.75" customHeight="1">
      <c r="A859" s="63" t="s">
        <v>102</v>
      </c>
      <c r="B859" s="64"/>
      <c r="C859" s="64"/>
      <c r="D859" s="64"/>
      <c r="E859" s="64"/>
    </row>
    <row r="860" spans="1:7" ht="15.75" customHeight="1">
      <c r="A860" s="63"/>
      <c r="B860" s="64"/>
      <c r="C860" s="64"/>
      <c r="D860" s="64"/>
      <c r="E860" s="64"/>
    </row>
    <row r="861" spans="1:7" ht="15.75" customHeight="1">
      <c r="A861" s="87" t="s">
        <v>37</v>
      </c>
      <c r="B861" s="87" t="s">
        <v>61</v>
      </c>
      <c r="C861" s="88" t="s">
        <v>92</v>
      </c>
      <c r="D861" s="87" t="s">
        <v>100</v>
      </c>
      <c r="E861" s="89" t="s">
        <v>101</v>
      </c>
    </row>
    <row r="862" spans="1:7" ht="15.75" customHeight="1">
      <c r="A862" s="87">
        <v>1</v>
      </c>
      <c r="B862" s="87">
        <v>2</v>
      </c>
      <c r="C862" s="88">
        <v>3</v>
      </c>
      <c r="D862" s="87">
        <v>4</v>
      </c>
      <c r="E862" s="89">
        <v>5</v>
      </c>
    </row>
    <row r="863" spans="1:7" ht="15.75" customHeight="1">
      <c r="A863" s="55">
        <f t="shared" ref="A863:B878" si="80">A39</f>
        <v>1</v>
      </c>
      <c r="B863" s="78" t="str">
        <f t="shared" si="80"/>
        <v>01-AGRA</v>
      </c>
      <c r="C863" s="79">
        <f>C778</f>
        <v>4068.4610000000002</v>
      </c>
      <c r="D863" s="79">
        <f>[1]T6_FG_PS!F10+[1]T6_FG_PS!K10+[1]T6A_FG_UPS!F10+[1]T6A_FG_UPS!K10</f>
        <v>3738.5150000000003</v>
      </c>
      <c r="E863" s="90">
        <f t="shared" ref="E863:E926" si="81">D863/C863</f>
        <v>0.91890152074703435</v>
      </c>
    </row>
    <row r="864" spans="1:7" ht="15.75" customHeight="1">
      <c r="A864" s="55">
        <f t="shared" si="80"/>
        <v>2</v>
      </c>
      <c r="B864" s="78" t="str">
        <f t="shared" si="80"/>
        <v>02-ALIGARH</v>
      </c>
      <c r="C864" s="79">
        <f t="shared" ref="C864:C927" si="82">C779</f>
        <v>4485.2449999999999</v>
      </c>
      <c r="D864" s="79">
        <f>[1]T6_FG_PS!F11+[1]T6_FG_PS!K11+[1]T6A_FG_UPS!F11+[1]T6A_FG_UPS!K11</f>
        <v>3319.6100000000006</v>
      </c>
      <c r="E864" s="90">
        <f t="shared" si="81"/>
        <v>0.74011787538919294</v>
      </c>
    </row>
    <row r="865" spans="1:5" ht="15.75" customHeight="1">
      <c r="A865" s="55">
        <f t="shared" si="80"/>
        <v>3</v>
      </c>
      <c r="B865" s="78" t="str">
        <f t="shared" si="80"/>
        <v>03-ALLAHABAD</v>
      </c>
      <c r="C865" s="79">
        <f t="shared" si="82"/>
        <v>7718.1309999999994</v>
      </c>
      <c r="D865" s="79">
        <f>[1]T6_FG_PS!F12+[1]T6_FG_PS!K12+[1]T6A_FG_UPS!F12+[1]T6A_FG_UPS!K12</f>
        <v>6706.5140000000001</v>
      </c>
      <c r="E865" s="90">
        <f t="shared" si="81"/>
        <v>0.86892979660490355</v>
      </c>
    </row>
    <row r="866" spans="1:5" ht="15.75" customHeight="1">
      <c r="A866" s="55">
        <f t="shared" si="80"/>
        <v>4</v>
      </c>
      <c r="B866" s="78" t="str">
        <f t="shared" si="80"/>
        <v>04-AMBEDKAR NAGAR</v>
      </c>
      <c r="C866" s="79">
        <f t="shared" si="82"/>
        <v>3248.9849999999997</v>
      </c>
      <c r="D866" s="79">
        <f>[1]T6_FG_PS!F13+[1]T6_FG_PS!K13+[1]T6A_FG_UPS!F13+[1]T6A_FG_UPS!K13</f>
        <v>3188.3429999999998</v>
      </c>
      <c r="E866" s="90">
        <f t="shared" si="81"/>
        <v>0.98133509388316664</v>
      </c>
    </row>
    <row r="867" spans="1:5" ht="15.75" customHeight="1">
      <c r="A867" s="55">
        <f t="shared" si="80"/>
        <v>5</v>
      </c>
      <c r="B867" s="78" t="str">
        <f t="shared" si="80"/>
        <v>05-AURAIYA</v>
      </c>
      <c r="C867" s="79">
        <f t="shared" si="82"/>
        <v>2116.5099999999998</v>
      </c>
      <c r="D867" s="79">
        <f>[1]T6_FG_PS!F14+[1]T6_FG_PS!K14+[1]T6A_FG_UPS!F14+[1]T6A_FG_UPS!K14</f>
        <v>2205.1610000000001</v>
      </c>
      <c r="E867" s="90">
        <f t="shared" si="81"/>
        <v>1.041885462388555</v>
      </c>
    </row>
    <row r="868" spans="1:5" ht="15.75" customHeight="1">
      <c r="A868" s="55">
        <f t="shared" si="80"/>
        <v>6</v>
      </c>
      <c r="B868" s="78" t="str">
        <f t="shared" si="80"/>
        <v>06-AZAMGARH</v>
      </c>
      <c r="C868" s="79">
        <f t="shared" si="82"/>
        <v>7326.598</v>
      </c>
      <c r="D868" s="79">
        <f>[1]T6_FG_PS!F15+[1]T6_FG_PS!K15+[1]T6A_FG_UPS!F15+[1]T6A_FG_UPS!K15</f>
        <v>5712.6489999999994</v>
      </c>
      <c r="E868" s="90">
        <f t="shared" si="81"/>
        <v>0.77971372252169413</v>
      </c>
    </row>
    <row r="869" spans="1:5" ht="15.75" customHeight="1">
      <c r="A869" s="55">
        <f t="shared" si="80"/>
        <v>7</v>
      </c>
      <c r="B869" s="78" t="str">
        <f t="shared" si="80"/>
        <v>07-BADAUN</v>
      </c>
      <c r="C869" s="79">
        <f t="shared" si="82"/>
        <v>4631.8050000000003</v>
      </c>
      <c r="D869" s="79">
        <f>[1]T6_FG_PS!F16+[1]T6_FG_PS!K16+[1]T6A_FG_UPS!F16+[1]T6A_FG_UPS!K16</f>
        <v>4318.8689999999997</v>
      </c>
      <c r="E869" s="90">
        <f t="shared" si="81"/>
        <v>0.93243757023449814</v>
      </c>
    </row>
    <row r="870" spans="1:5" ht="15.75" customHeight="1">
      <c r="A870" s="55">
        <f t="shared" si="80"/>
        <v>8</v>
      </c>
      <c r="B870" s="78" t="str">
        <f t="shared" si="80"/>
        <v>08-BAGHPAT</v>
      </c>
      <c r="C870" s="79">
        <f t="shared" si="82"/>
        <v>1566.6459999999997</v>
      </c>
      <c r="D870" s="79">
        <f>[1]T6_FG_PS!F17+[1]T6_FG_PS!K17+[1]T6A_FG_UPS!F17+[1]T6A_FG_UPS!K17</f>
        <v>1483.89</v>
      </c>
      <c r="E870" s="90">
        <f t="shared" si="81"/>
        <v>0.94717632445364197</v>
      </c>
    </row>
    <row r="871" spans="1:5" ht="15.75" customHeight="1">
      <c r="A871" s="55">
        <f t="shared" si="80"/>
        <v>9</v>
      </c>
      <c r="B871" s="78" t="str">
        <f t="shared" si="80"/>
        <v>09-BAHRAICH</v>
      </c>
      <c r="C871" s="79">
        <f t="shared" si="82"/>
        <v>7166.201</v>
      </c>
      <c r="D871" s="79">
        <f>[1]T6_FG_PS!F18+[1]T6_FG_PS!K18+[1]T6A_FG_UPS!F18+[1]T6A_FG_UPS!K18</f>
        <v>6229.3540000000003</v>
      </c>
      <c r="E871" s="90">
        <f t="shared" si="81"/>
        <v>0.86926866829440042</v>
      </c>
    </row>
    <row r="872" spans="1:5" ht="15.75" customHeight="1">
      <c r="A872" s="55">
        <f t="shared" si="80"/>
        <v>10</v>
      </c>
      <c r="B872" s="78" t="str">
        <f t="shared" si="80"/>
        <v>10-BALLIA</v>
      </c>
      <c r="C872" s="79">
        <f t="shared" si="82"/>
        <v>6580.1100000000006</v>
      </c>
      <c r="D872" s="79">
        <f>[1]T6_FG_PS!F19+[1]T6_FG_PS!K19+[1]T6A_FG_UPS!F19+[1]T6A_FG_UPS!K19</f>
        <v>5035.1779999999999</v>
      </c>
      <c r="E872" s="90">
        <f t="shared" si="81"/>
        <v>0.7652118277657971</v>
      </c>
    </row>
    <row r="873" spans="1:5" ht="15.75" customHeight="1">
      <c r="A873" s="55">
        <f t="shared" si="80"/>
        <v>11</v>
      </c>
      <c r="B873" s="78" t="str">
        <f t="shared" si="80"/>
        <v>11-BALRAMPUR</v>
      </c>
      <c r="C873" s="79">
        <f t="shared" si="82"/>
        <v>3880.4769999999999</v>
      </c>
      <c r="D873" s="79">
        <f>[1]T6_FG_PS!F20+[1]T6_FG_PS!K20+[1]T6A_FG_UPS!F20+[1]T6A_FG_UPS!K20</f>
        <v>3723.8539999999998</v>
      </c>
      <c r="E873" s="90">
        <f t="shared" si="81"/>
        <v>0.95963820942631539</v>
      </c>
    </row>
    <row r="874" spans="1:5" ht="15.75" customHeight="1">
      <c r="A874" s="55">
        <f t="shared" si="80"/>
        <v>12</v>
      </c>
      <c r="B874" s="78" t="str">
        <f t="shared" si="80"/>
        <v>12-BANDA</v>
      </c>
      <c r="C874" s="79">
        <f t="shared" si="82"/>
        <v>3692.8550000000005</v>
      </c>
      <c r="D874" s="79">
        <f>[1]T6_FG_PS!F21+[1]T6_FG_PS!K21+[1]T6A_FG_UPS!F21+[1]T6A_FG_UPS!K21</f>
        <v>3580.05</v>
      </c>
      <c r="E874" s="90">
        <f t="shared" si="81"/>
        <v>0.96945317376393059</v>
      </c>
    </row>
    <row r="875" spans="1:5" ht="15.75" customHeight="1">
      <c r="A875" s="55">
        <f t="shared" si="80"/>
        <v>13</v>
      </c>
      <c r="B875" s="78" t="str">
        <f t="shared" si="80"/>
        <v>13-BARABANKI</v>
      </c>
      <c r="C875" s="79">
        <f t="shared" si="82"/>
        <v>5023.8329999999987</v>
      </c>
      <c r="D875" s="79">
        <f>[1]T6_FG_PS!F22+[1]T6_FG_PS!K22+[1]T6A_FG_UPS!F22+[1]T6A_FG_UPS!K22</f>
        <v>4672.1239999999998</v>
      </c>
      <c r="E875" s="90">
        <f t="shared" si="81"/>
        <v>0.92999190060656889</v>
      </c>
    </row>
    <row r="876" spans="1:5" ht="15.75" customHeight="1">
      <c r="A876" s="55">
        <f t="shared" si="80"/>
        <v>14</v>
      </c>
      <c r="B876" s="78" t="str">
        <f t="shared" si="80"/>
        <v>14-BAREILY</v>
      </c>
      <c r="C876" s="79">
        <f t="shared" si="82"/>
        <v>5855.9740000000002</v>
      </c>
      <c r="D876" s="79">
        <f>[1]T6_FG_PS!F23+[1]T6_FG_PS!K23+[1]T6A_FG_UPS!F23+[1]T6A_FG_UPS!K23</f>
        <v>5149.42</v>
      </c>
      <c r="E876" s="90">
        <f t="shared" si="81"/>
        <v>0.87934475118912758</v>
      </c>
    </row>
    <row r="877" spans="1:5" ht="15.75" customHeight="1">
      <c r="A877" s="55">
        <f t="shared" si="80"/>
        <v>15</v>
      </c>
      <c r="B877" s="78" t="str">
        <f t="shared" si="80"/>
        <v>15-BASTI</v>
      </c>
      <c r="C877" s="79">
        <f t="shared" si="82"/>
        <v>4365.3040000000001</v>
      </c>
      <c r="D877" s="79">
        <f>[1]T6_FG_PS!F24+[1]T6_FG_PS!K24+[1]T6A_FG_UPS!F24+[1]T6A_FG_UPS!K24</f>
        <v>3526.7660000000001</v>
      </c>
      <c r="E877" s="90">
        <f t="shared" si="81"/>
        <v>0.80790845265301114</v>
      </c>
    </row>
    <row r="878" spans="1:5" ht="15.75" customHeight="1">
      <c r="A878" s="55">
        <f t="shared" si="80"/>
        <v>16</v>
      </c>
      <c r="B878" s="78" t="str">
        <f t="shared" si="80"/>
        <v>16-BHADOHI</v>
      </c>
      <c r="C878" s="79">
        <f t="shared" si="82"/>
        <v>2179.0889999999999</v>
      </c>
      <c r="D878" s="79">
        <f>[1]T6_FG_PS!F25+[1]T6_FG_PS!K25+[1]T6A_FG_UPS!F25+[1]T6A_FG_UPS!K25</f>
        <v>2150.69</v>
      </c>
      <c r="E878" s="90">
        <f t="shared" si="81"/>
        <v>0.98696748962525171</v>
      </c>
    </row>
    <row r="879" spans="1:5" ht="15.75" customHeight="1">
      <c r="A879" s="55">
        <f t="shared" ref="A879:B894" si="83">A55</f>
        <v>17</v>
      </c>
      <c r="B879" s="78" t="str">
        <f t="shared" si="83"/>
        <v>17-BIJNOUR</v>
      </c>
      <c r="C879" s="79">
        <f t="shared" si="82"/>
        <v>5040.598</v>
      </c>
      <c r="D879" s="79">
        <f>[1]T6_FG_PS!F26+[1]T6_FG_PS!K26+[1]T6A_FG_UPS!F26+[1]T6A_FG_UPS!K26</f>
        <v>4217.4870000000001</v>
      </c>
      <c r="E879" s="90">
        <f t="shared" si="81"/>
        <v>0.83670370063234567</v>
      </c>
    </row>
    <row r="880" spans="1:5" ht="15.75" customHeight="1">
      <c r="A880" s="55">
        <f t="shared" si="83"/>
        <v>18</v>
      </c>
      <c r="B880" s="78" t="str">
        <f t="shared" si="83"/>
        <v>18-BULANDSHAHAR</v>
      </c>
      <c r="C880" s="79">
        <f t="shared" si="82"/>
        <v>3263.3759999999997</v>
      </c>
      <c r="D880" s="79">
        <f>[1]T6_FG_PS!F27+[1]T6_FG_PS!K27+[1]T6A_FG_UPS!F27+[1]T6A_FG_UPS!K27</f>
        <v>3641.424</v>
      </c>
      <c r="E880" s="90">
        <f t="shared" si="81"/>
        <v>1.1158456763793079</v>
      </c>
    </row>
    <row r="881" spans="1:5" ht="15.75" customHeight="1">
      <c r="A881" s="55">
        <f t="shared" si="83"/>
        <v>19</v>
      </c>
      <c r="B881" s="78" t="str">
        <f t="shared" si="83"/>
        <v>19-CHANDAULI</v>
      </c>
      <c r="C881" s="79">
        <f t="shared" si="82"/>
        <v>3834.1239999999998</v>
      </c>
      <c r="D881" s="79">
        <f>[1]T6_FG_PS!F28+[1]T6_FG_PS!K28+[1]T6A_FG_UPS!F28+[1]T6A_FG_UPS!K28</f>
        <v>3521.1549999999997</v>
      </c>
      <c r="E881" s="90">
        <f t="shared" si="81"/>
        <v>0.91837274955113601</v>
      </c>
    </row>
    <row r="882" spans="1:5" ht="15.75" customHeight="1">
      <c r="A882" s="55">
        <f t="shared" si="83"/>
        <v>20</v>
      </c>
      <c r="B882" s="78" t="str">
        <f t="shared" si="83"/>
        <v>20-CHITRAKOOT</v>
      </c>
      <c r="C882" s="79">
        <f t="shared" si="82"/>
        <v>2447.6820000000002</v>
      </c>
      <c r="D882" s="79">
        <f>[1]T6_FG_PS!F29+[1]T6_FG_PS!K29+[1]T6A_FG_UPS!F29+[1]T6A_FG_UPS!K29</f>
        <v>2308.873</v>
      </c>
      <c r="E882" s="90">
        <f t="shared" si="81"/>
        <v>0.94328961033336844</v>
      </c>
    </row>
    <row r="883" spans="1:5" ht="15.75" customHeight="1">
      <c r="A883" s="55">
        <f t="shared" si="83"/>
        <v>21</v>
      </c>
      <c r="B883" s="78" t="str">
        <f t="shared" si="83"/>
        <v>21-AMETHI</v>
      </c>
      <c r="C883" s="79">
        <f t="shared" si="82"/>
        <v>2503.672</v>
      </c>
      <c r="D883" s="79">
        <f>[1]T6_FG_PS!F30+[1]T6_FG_PS!K30+[1]T6A_FG_UPS!F30+[1]T6A_FG_UPS!K30</f>
        <v>2389.3869999999997</v>
      </c>
      <c r="E883" s="90">
        <f t="shared" si="81"/>
        <v>0.95435304624567419</v>
      </c>
    </row>
    <row r="884" spans="1:5" ht="15.75" customHeight="1">
      <c r="A884" s="55">
        <f t="shared" si="83"/>
        <v>22</v>
      </c>
      <c r="B884" s="78" t="str">
        <f t="shared" si="83"/>
        <v>22-DEORIA</v>
      </c>
      <c r="C884" s="79">
        <f t="shared" si="82"/>
        <v>4594.4530000000004</v>
      </c>
      <c r="D884" s="79">
        <f>[1]T6_FG_PS!F31+[1]T6_FG_PS!K31+[1]T6A_FG_UPS!F31+[1]T6A_FG_UPS!K31</f>
        <v>4207.585</v>
      </c>
      <c r="E884" s="90">
        <f t="shared" si="81"/>
        <v>0.91579672270017776</v>
      </c>
    </row>
    <row r="885" spans="1:5" ht="15.75" customHeight="1">
      <c r="A885" s="55">
        <f t="shared" si="83"/>
        <v>23</v>
      </c>
      <c r="B885" s="78" t="str">
        <f t="shared" si="83"/>
        <v>23-ETAH</v>
      </c>
      <c r="C885" s="79">
        <f t="shared" si="82"/>
        <v>2969.5540000000001</v>
      </c>
      <c r="D885" s="79">
        <f>[1]T6_FG_PS!F32+[1]T6_FG_PS!K32+[1]T6A_FG_UPS!F32+[1]T6A_FG_UPS!K32</f>
        <v>2611.3609999999999</v>
      </c>
      <c r="E885" s="90">
        <f t="shared" si="81"/>
        <v>0.87937818271700052</v>
      </c>
    </row>
    <row r="886" spans="1:5" ht="15.75" customHeight="1">
      <c r="A886" s="55">
        <f t="shared" si="83"/>
        <v>24</v>
      </c>
      <c r="B886" s="78" t="str">
        <f t="shared" si="83"/>
        <v>24-FAIZABAD</v>
      </c>
      <c r="C886" s="79">
        <f t="shared" si="82"/>
        <v>3964.5860000000002</v>
      </c>
      <c r="D886" s="79">
        <f>[1]T6_FG_PS!F33+[1]T6_FG_PS!K33+[1]T6A_FG_UPS!F33+[1]T6A_FG_UPS!K33</f>
        <v>3505.413</v>
      </c>
      <c r="E886" s="90">
        <f t="shared" si="81"/>
        <v>0.88418134957849315</v>
      </c>
    </row>
    <row r="887" spans="1:5" ht="15.75" customHeight="1">
      <c r="A887" s="55">
        <f t="shared" si="83"/>
        <v>25</v>
      </c>
      <c r="B887" s="78" t="str">
        <f t="shared" si="83"/>
        <v>25-FARRUKHABAD</v>
      </c>
      <c r="C887" s="79">
        <f t="shared" si="82"/>
        <v>3145.6099999999997</v>
      </c>
      <c r="D887" s="79">
        <f>[1]T6_FG_PS!F34+[1]T6_FG_PS!K34+[1]T6A_FG_UPS!F34+[1]T6A_FG_UPS!K34</f>
        <v>2823.9259999999999</v>
      </c>
      <c r="E887" s="90">
        <f t="shared" si="81"/>
        <v>0.8977355743401122</v>
      </c>
    </row>
    <row r="888" spans="1:5" ht="15.75" customHeight="1">
      <c r="A888" s="55">
        <f t="shared" si="83"/>
        <v>26</v>
      </c>
      <c r="B888" s="78" t="str">
        <f t="shared" si="83"/>
        <v>26-FATEHPUR</v>
      </c>
      <c r="C888" s="79">
        <f t="shared" si="82"/>
        <v>4517.9119999999994</v>
      </c>
      <c r="D888" s="79">
        <f>[1]T6_FG_PS!F35+[1]T6_FG_PS!K35+[1]T6A_FG_UPS!F35+[1]T6A_FG_UPS!K35</f>
        <v>4151.3509999999997</v>
      </c>
      <c r="E888" s="90">
        <f t="shared" si="81"/>
        <v>0.91886495354491193</v>
      </c>
    </row>
    <row r="889" spans="1:5" ht="15.75" customHeight="1">
      <c r="A889" s="55">
        <f t="shared" si="83"/>
        <v>27</v>
      </c>
      <c r="B889" s="78" t="str">
        <f t="shared" si="83"/>
        <v>27-FIROZABAD</v>
      </c>
      <c r="C889" s="79">
        <f t="shared" si="82"/>
        <v>2622.9629999999997</v>
      </c>
      <c r="D889" s="79">
        <f>[1]T6_FG_PS!F36+[1]T6_FG_PS!K36+[1]T6A_FG_UPS!F36+[1]T6A_FG_UPS!K36</f>
        <v>2516.33</v>
      </c>
      <c r="E889" s="90">
        <f t="shared" si="81"/>
        <v>0.95934635753535225</v>
      </c>
    </row>
    <row r="890" spans="1:5" ht="15.75" customHeight="1">
      <c r="A890" s="55">
        <f t="shared" si="83"/>
        <v>28</v>
      </c>
      <c r="B890" s="78" t="str">
        <f t="shared" si="83"/>
        <v>28-G.B. NAGAR</v>
      </c>
      <c r="C890" s="79">
        <f t="shared" si="82"/>
        <v>1814.4049999999997</v>
      </c>
      <c r="D890" s="79">
        <f>[1]T6_FG_PS!F37+[1]T6_FG_PS!K37+[1]T6A_FG_UPS!F37+[1]T6A_FG_UPS!K37</f>
        <v>1461.4409999999998</v>
      </c>
      <c r="E890" s="90">
        <f t="shared" si="81"/>
        <v>0.8054657036328714</v>
      </c>
    </row>
    <row r="891" spans="1:5" ht="15.75" customHeight="1">
      <c r="A891" s="55">
        <f t="shared" si="83"/>
        <v>29</v>
      </c>
      <c r="B891" s="78" t="str">
        <f t="shared" si="83"/>
        <v>29-GHAZIPUR</v>
      </c>
      <c r="C891" s="79">
        <f t="shared" si="82"/>
        <v>5161.5280000000002</v>
      </c>
      <c r="D891" s="79">
        <f>[1]T6_FG_PS!F38+[1]T6_FG_PS!K38+[1]T6A_FG_UPS!F38+[1]T6A_FG_UPS!K38</f>
        <v>4707.674</v>
      </c>
      <c r="E891" s="90">
        <f t="shared" si="81"/>
        <v>0.91206983668402064</v>
      </c>
    </row>
    <row r="892" spans="1:5" ht="15.75" customHeight="1">
      <c r="A892" s="55">
        <f t="shared" si="83"/>
        <v>30</v>
      </c>
      <c r="B892" s="78" t="str">
        <f t="shared" si="83"/>
        <v>30-GHAZIYABAD</v>
      </c>
      <c r="C892" s="79">
        <f t="shared" si="82"/>
        <v>1841.665</v>
      </c>
      <c r="D892" s="79">
        <f>[1]T6_FG_PS!F39+[1]T6_FG_PS!K39+[1]T6A_FG_UPS!F39+[1]T6A_FG_UPS!K39</f>
        <v>1414.07</v>
      </c>
      <c r="E892" s="90">
        <f t="shared" si="81"/>
        <v>0.76782150934073246</v>
      </c>
    </row>
    <row r="893" spans="1:5" ht="15.75" customHeight="1">
      <c r="A893" s="55">
        <f t="shared" si="83"/>
        <v>31</v>
      </c>
      <c r="B893" s="78" t="str">
        <f t="shared" si="83"/>
        <v>31-GONDA</v>
      </c>
      <c r="C893" s="79">
        <f t="shared" si="82"/>
        <v>5730.5309999999999</v>
      </c>
      <c r="D893" s="79">
        <f>[1]T6_FG_PS!F40+[1]T6_FG_PS!K40+[1]T6A_FG_UPS!F40+[1]T6A_FG_UPS!K40</f>
        <v>5143.2</v>
      </c>
      <c r="E893" s="90">
        <f t="shared" si="81"/>
        <v>0.89750845078754482</v>
      </c>
    </row>
    <row r="894" spans="1:5" ht="15.75" customHeight="1">
      <c r="A894" s="55">
        <f t="shared" si="83"/>
        <v>32</v>
      </c>
      <c r="B894" s="78" t="str">
        <f t="shared" si="83"/>
        <v>32-GORAKHPUR</v>
      </c>
      <c r="C894" s="79">
        <f t="shared" si="82"/>
        <v>5424.3150000000005</v>
      </c>
      <c r="D894" s="79">
        <f>[1]T6_FG_PS!F41+[1]T6_FG_PS!K41+[1]T6A_FG_UPS!F41+[1]T6A_FG_UPS!K41</f>
        <v>4553.0789999999997</v>
      </c>
      <c r="E894" s="90">
        <f t="shared" si="81"/>
        <v>0.83938322166024637</v>
      </c>
    </row>
    <row r="895" spans="1:5" ht="15.75" customHeight="1">
      <c r="A895" s="55">
        <f t="shared" ref="A895:B910" si="84">A71</f>
        <v>33</v>
      </c>
      <c r="B895" s="78" t="str">
        <f t="shared" si="84"/>
        <v>33-HAMEERPUR</v>
      </c>
      <c r="C895" s="79">
        <f t="shared" si="82"/>
        <v>1956.181</v>
      </c>
      <c r="D895" s="79">
        <f>[1]T6_FG_PS!F42+[1]T6_FG_PS!K42+[1]T6A_FG_UPS!F42+[1]T6A_FG_UPS!K42</f>
        <v>1930.376</v>
      </c>
      <c r="E895" s="90">
        <f t="shared" si="81"/>
        <v>0.98680848040135338</v>
      </c>
    </row>
    <row r="896" spans="1:5" ht="15.75" customHeight="1">
      <c r="A896" s="55">
        <f t="shared" si="84"/>
        <v>34</v>
      </c>
      <c r="B896" s="78" t="str">
        <f t="shared" si="84"/>
        <v>34-HARDOI</v>
      </c>
      <c r="C896" s="79">
        <f t="shared" si="82"/>
        <v>7970.9580000000005</v>
      </c>
      <c r="D896" s="79">
        <f>[1]T6_FG_PS!F43+[1]T6_FG_PS!K43+[1]T6A_FG_UPS!F43+[1]T6A_FG_UPS!K43</f>
        <v>7395.2209999999995</v>
      </c>
      <c r="E896" s="90">
        <f t="shared" si="81"/>
        <v>0.9277706644546363</v>
      </c>
    </row>
    <row r="897" spans="1:5" ht="15.75" customHeight="1">
      <c r="A897" s="55">
        <f t="shared" si="84"/>
        <v>35</v>
      </c>
      <c r="B897" s="78" t="str">
        <f t="shared" si="84"/>
        <v>35-HATHRAS</v>
      </c>
      <c r="C897" s="79">
        <f t="shared" si="82"/>
        <v>2022.404</v>
      </c>
      <c r="D897" s="79">
        <f>[1]T6_FG_PS!F44+[1]T6_FG_PS!K44+[1]T6A_FG_UPS!F44+[1]T6A_FG_UPS!K44</f>
        <v>1896.2619999999997</v>
      </c>
      <c r="E897" s="90">
        <f t="shared" si="81"/>
        <v>0.93762769456547734</v>
      </c>
    </row>
    <row r="898" spans="1:5" ht="15.75" customHeight="1">
      <c r="A898" s="55">
        <f t="shared" si="84"/>
        <v>36</v>
      </c>
      <c r="B898" s="78" t="str">
        <f t="shared" si="84"/>
        <v>36-ITAWAH</v>
      </c>
      <c r="C898" s="79">
        <f t="shared" si="82"/>
        <v>2413.9940000000001</v>
      </c>
      <c r="D898" s="79">
        <f>[1]T6_FG_PS!F45+[1]T6_FG_PS!K45+[1]T6A_FG_UPS!F45+[1]T6A_FG_UPS!K45</f>
        <v>2115.4939999999997</v>
      </c>
      <c r="E898" s="90">
        <f t="shared" si="81"/>
        <v>0.8763460058310002</v>
      </c>
    </row>
    <row r="899" spans="1:5" ht="15.75" customHeight="1">
      <c r="A899" s="55">
        <f t="shared" si="84"/>
        <v>37</v>
      </c>
      <c r="B899" s="78" t="str">
        <f t="shared" si="84"/>
        <v>37-J.P. NAGAR</v>
      </c>
      <c r="C899" s="79">
        <f t="shared" si="82"/>
        <v>2200.7290000000003</v>
      </c>
      <c r="D899" s="79">
        <f>[1]T6_FG_PS!F46+[1]T6_FG_PS!K46+[1]T6A_FG_UPS!F46+[1]T6A_FG_UPS!K46</f>
        <v>2009.048</v>
      </c>
      <c r="E899" s="90">
        <f t="shared" si="81"/>
        <v>0.91290113412419238</v>
      </c>
    </row>
    <row r="900" spans="1:5" ht="15.75" customHeight="1">
      <c r="A900" s="55">
        <f t="shared" si="84"/>
        <v>38</v>
      </c>
      <c r="B900" s="78" t="str">
        <f t="shared" si="84"/>
        <v>38-JALAUN</v>
      </c>
      <c r="C900" s="79">
        <f t="shared" si="82"/>
        <v>2318.4459999999999</v>
      </c>
      <c r="D900" s="79">
        <f>[1]T6_FG_PS!F47+[1]T6_FG_PS!K47+[1]T6A_FG_UPS!F47+[1]T6A_FG_UPS!K47</f>
        <v>2197.9850000000001</v>
      </c>
      <c r="E900" s="90">
        <f t="shared" si="81"/>
        <v>0.94804235250680857</v>
      </c>
    </row>
    <row r="901" spans="1:5" ht="15.75" customHeight="1">
      <c r="A901" s="55">
        <f t="shared" si="84"/>
        <v>39</v>
      </c>
      <c r="B901" s="78" t="str">
        <f t="shared" si="84"/>
        <v>39-JAUNPUR</v>
      </c>
      <c r="C901" s="79">
        <f t="shared" si="82"/>
        <v>7241.9650000000001</v>
      </c>
      <c r="D901" s="79">
        <f>[1]T6_FG_PS!F48+[1]T6_FG_PS!K48+[1]T6A_FG_UPS!F48+[1]T6A_FG_UPS!K48</f>
        <v>6384.38</v>
      </c>
      <c r="E901" s="90">
        <f t="shared" si="81"/>
        <v>0.88158117306559758</v>
      </c>
    </row>
    <row r="902" spans="1:5" ht="15.75" customHeight="1">
      <c r="A902" s="55">
        <f t="shared" si="84"/>
        <v>40</v>
      </c>
      <c r="B902" s="78" t="str">
        <f t="shared" si="84"/>
        <v>40-JHANSI</v>
      </c>
      <c r="C902" s="79">
        <f t="shared" si="82"/>
        <v>2750.9319999999998</v>
      </c>
      <c r="D902" s="79">
        <f>[1]T6_FG_PS!F49+[1]T6_FG_PS!K49+[1]T6A_FG_UPS!F49+[1]T6A_FG_UPS!K49</f>
        <v>2506.402</v>
      </c>
      <c r="E902" s="90">
        <f t="shared" si="81"/>
        <v>0.9111101255865286</v>
      </c>
    </row>
    <row r="903" spans="1:5" ht="15.75" customHeight="1">
      <c r="A903" s="55">
        <f t="shared" si="84"/>
        <v>41</v>
      </c>
      <c r="B903" s="78" t="str">
        <f t="shared" si="84"/>
        <v>41-KANNAUJ</v>
      </c>
      <c r="C903" s="79">
        <f t="shared" si="82"/>
        <v>3190.259</v>
      </c>
      <c r="D903" s="79">
        <f>[1]T6_FG_PS!F50+[1]T6_FG_PS!K50+[1]T6A_FG_UPS!F50+[1]T6A_FG_UPS!K50</f>
        <v>2867.5079999999998</v>
      </c>
      <c r="E903" s="90">
        <f t="shared" si="81"/>
        <v>0.8988323518560718</v>
      </c>
    </row>
    <row r="904" spans="1:5" ht="15.75" customHeight="1">
      <c r="A904" s="55">
        <f t="shared" si="84"/>
        <v>42</v>
      </c>
      <c r="B904" s="78" t="str">
        <f t="shared" si="84"/>
        <v>42-KANPUR DEHAT</v>
      </c>
      <c r="C904" s="79">
        <f t="shared" si="82"/>
        <v>3539.8429999999998</v>
      </c>
      <c r="D904" s="79">
        <f>[1]T6_FG_PS!F51+[1]T6_FG_PS!K51+[1]T6A_FG_UPS!F51+[1]T6A_FG_UPS!K51</f>
        <v>2836.5880000000002</v>
      </c>
      <c r="E904" s="90">
        <f t="shared" si="81"/>
        <v>0.80133158447987674</v>
      </c>
    </row>
    <row r="905" spans="1:5" ht="15.75" customHeight="1">
      <c r="A905" s="55">
        <f t="shared" si="84"/>
        <v>43</v>
      </c>
      <c r="B905" s="78" t="str">
        <f t="shared" si="84"/>
        <v>43-KANPUR NAGAR</v>
      </c>
      <c r="C905" s="79">
        <f t="shared" si="82"/>
        <v>3143.7780000000002</v>
      </c>
      <c r="D905" s="79">
        <f>[1]T6_FG_PS!F52+[1]T6_FG_PS!K52+[1]T6A_FG_UPS!F52+[1]T6A_FG_UPS!K52</f>
        <v>2881.1170000000002</v>
      </c>
      <c r="E905" s="90">
        <f t="shared" si="81"/>
        <v>0.91645052545058847</v>
      </c>
    </row>
    <row r="906" spans="1:5" ht="15.75" customHeight="1">
      <c r="A906" s="55">
        <f t="shared" si="84"/>
        <v>44</v>
      </c>
      <c r="B906" s="78" t="str">
        <f t="shared" si="84"/>
        <v>44-KAAS GANJ</v>
      </c>
      <c r="C906" s="79">
        <f t="shared" si="82"/>
        <v>2244.5450000000001</v>
      </c>
      <c r="D906" s="79">
        <f>[1]T6_FG_PS!F53+[1]T6_FG_PS!K53+[1]T6A_FG_UPS!F53+[1]T6A_FG_UPS!K53</f>
        <v>2067.0039999999999</v>
      </c>
      <c r="E906" s="90">
        <f t="shared" si="81"/>
        <v>0.92090111804396879</v>
      </c>
    </row>
    <row r="907" spans="1:5" ht="15.75" customHeight="1">
      <c r="A907" s="55">
        <f t="shared" si="84"/>
        <v>45</v>
      </c>
      <c r="B907" s="78" t="str">
        <f t="shared" si="84"/>
        <v>45-KAUSHAMBI</v>
      </c>
      <c r="C907" s="79">
        <f t="shared" si="82"/>
        <v>2527.1629999999996</v>
      </c>
      <c r="D907" s="79">
        <f>[1]T6_FG_PS!F54+[1]T6_FG_PS!K54+[1]T6A_FG_UPS!F54+[1]T6A_FG_UPS!K54</f>
        <v>2601.1190000000001</v>
      </c>
      <c r="E907" s="90">
        <f t="shared" si="81"/>
        <v>1.0292644360494358</v>
      </c>
    </row>
    <row r="908" spans="1:5" ht="15.75" customHeight="1">
      <c r="A908" s="55">
        <f t="shared" si="84"/>
        <v>46</v>
      </c>
      <c r="B908" s="78" t="str">
        <f t="shared" si="84"/>
        <v>46-KUSHINAGAR</v>
      </c>
      <c r="C908" s="79">
        <f t="shared" si="82"/>
        <v>5151.9620000000004</v>
      </c>
      <c r="D908" s="79">
        <f>[1]T6_FG_PS!F55+[1]T6_FG_PS!K55+[1]T6A_FG_UPS!F55+[1]T6A_FG_UPS!K55</f>
        <v>4423.3900000000003</v>
      </c>
      <c r="E908" s="90">
        <f t="shared" si="81"/>
        <v>0.85858358427333115</v>
      </c>
    </row>
    <row r="909" spans="1:5" ht="15.75" customHeight="1">
      <c r="A909" s="55">
        <f t="shared" si="84"/>
        <v>47</v>
      </c>
      <c r="B909" s="78" t="str">
        <f t="shared" si="84"/>
        <v>47-LAKHIMPUR KHERI</v>
      </c>
      <c r="C909" s="79">
        <f t="shared" si="82"/>
        <v>9932.4390000000003</v>
      </c>
      <c r="D909" s="79">
        <f>[1]T6_FG_PS!F56+[1]T6_FG_PS!K56+[1]T6A_FG_UPS!F56+[1]T6A_FG_UPS!K56</f>
        <v>7600.6010000000006</v>
      </c>
      <c r="E909" s="90">
        <f t="shared" si="81"/>
        <v>0.7652300708818851</v>
      </c>
    </row>
    <row r="910" spans="1:5" ht="15.75" customHeight="1">
      <c r="A910" s="55">
        <f t="shared" si="84"/>
        <v>48</v>
      </c>
      <c r="B910" s="78" t="str">
        <f t="shared" si="84"/>
        <v>48-LALITPUR</v>
      </c>
      <c r="C910" s="79">
        <f t="shared" si="82"/>
        <v>2904.6469999999999</v>
      </c>
      <c r="D910" s="79">
        <f>[1]T6_FG_PS!F57+[1]T6_FG_PS!K57+[1]T6A_FG_UPS!F57+[1]T6A_FG_UPS!K57</f>
        <v>2772.2919999999999</v>
      </c>
      <c r="E910" s="90">
        <f t="shared" si="81"/>
        <v>0.95443336143772373</v>
      </c>
    </row>
    <row r="911" spans="1:5" ht="15.75" customHeight="1">
      <c r="A911" s="55">
        <f t="shared" ref="A911:B926" si="85">A87</f>
        <v>49</v>
      </c>
      <c r="B911" s="78" t="str">
        <f t="shared" si="85"/>
        <v>49-LUCKNOW</v>
      </c>
      <c r="C911" s="79">
        <f t="shared" si="82"/>
        <v>3770.096</v>
      </c>
      <c r="D911" s="79">
        <f>[1]T6_FG_PS!F58+[1]T6_FG_PS!K58+[1]T6A_FG_UPS!F58+[1]T6A_FG_UPS!K58</f>
        <v>3440.1419999999998</v>
      </c>
      <c r="E911" s="90">
        <f t="shared" si="81"/>
        <v>0.91248127368639942</v>
      </c>
    </row>
    <row r="912" spans="1:5" ht="15.75" customHeight="1">
      <c r="A912" s="55">
        <f t="shared" si="85"/>
        <v>50</v>
      </c>
      <c r="B912" s="78" t="str">
        <f t="shared" si="85"/>
        <v>50-MAHOBA</v>
      </c>
      <c r="C912" s="79">
        <f t="shared" si="82"/>
        <v>1890.6119999999999</v>
      </c>
      <c r="D912" s="79">
        <f>[1]T6_FG_PS!F59+[1]T6_FG_PS!K59+[1]T6A_FG_UPS!F59+[1]T6A_FG_UPS!K59</f>
        <v>1837.0439999999999</v>
      </c>
      <c r="E912" s="90">
        <f t="shared" si="81"/>
        <v>0.9716663175733572</v>
      </c>
    </row>
    <row r="913" spans="1:5" ht="15.75" customHeight="1">
      <c r="A913" s="55">
        <f t="shared" si="85"/>
        <v>51</v>
      </c>
      <c r="B913" s="78" t="str">
        <f t="shared" si="85"/>
        <v>51-MAHRAJGANJ</v>
      </c>
      <c r="C913" s="79">
        <f t="shared" si="82"/>
        <v>4594.9040000000005</v>
      </c>
      <c r="D913" s="79">
        <f>[1]T6_FG_PS!F60+[1]T6_FG_PS!K60+[1]T6A_FG_UPS!F60+[1]T6A_FG_UPS!K60</f>
        <v>3740.0950000000003</v>
      </c>
      <c r="E913" s="90">
        <f t="shared" si="81"/>
        <v>0.81396586305176344</v>
      </c>
    </row>
    <row r="914" spans="1:5" ht="15.75" customHeight="1">
      <c r="A914" s="55">
        <f t="shared" si="85"/>
        <v>52</v>
      </c>
      <c r="B914" s="78" t="str">
        <f t="shared" si="85"/>
        <v>52-MAINPURI</v>
      </c>
      <c r="C914" s="79">
        <f t="shared" si="82"/>
        <v>2358.7249999999999</v>
      </c>
      <c r="D914" s="79">
        <f>[1]T6_FG_PS!F61+[1]T6_FG_PS!K61+[1]T6A_FG_UPS!F61+[1]T6A_FG_UPS!K61</f>
        <v>2160.864</v>
      </c>
      <c r="E914" s="90">
        <f t="shared" si="81"/>
        <v>0.91611527414175031</v>
      </c>
    </row>
    <row r="915" spans="1:5" ht="15.75" customHeight="1">
      <c r="A915" s="55">
        <f t="shared" si="85"/>
        <v>53</v>
      </c>
      <c r="B915" s="78" t="str">
        <f t="shared" si="85"/>
        <v>53-MATHURA</v>
      </c>
      <c r="C915" s="79">
        <f t="shared" si="82"/>
        <v>2691.8690000000001</v>
      </c>
      <c r="D915" s="79">
        <f>[1]T6_FG_PS!F62+[1]T6_FG_PS!K62+[1]T6A_FG_UPS!F62+[1]T6A_FG_UPS!K62</f>
        <v>2248.0239999999999</v>
      </c>
      <c r="E915" s="90">
        <f t="shared" si="81"/>
        <v>0.83511641911251988</v>
      </c>
    </row>
    <row r="916" spans="1:5" ht="15.75" customHeight="1">
      <c r="A916" s="55">
        <f t="shared" si="85"/>
        <v>54</v>
      </c>
      <c r="B916" s="78" t="str">
        <f t="shared" si="85"/>
        <v>54-MAU</v>
      </c>
      <c r="C916" s="79">
        <f t="shared" si="82"/>
        <v>3657.2629999999999</v>
      </c>
      <c r="D916" s="79">
        <f>[1]T6_FG_PS!F63+[1]T6_FG_PS!K63+[1]T6A_FG_UPS!F63+[1]T6A_FG_UPS!K63</f>
        <v>3041.1659999999997</v>
      </c>
      <c r="E916" s="90">
        <f t="shared" si="81"/>
        <v>0.83154151068709026</v>
      </c>
    </row>
    <row r="917" spans="1:5" ht="15.75" customHeight="1">
      <c r="A917" s="55">
        <f t="shared" si="85"/>
        <v>55</v>
      </c>
      <c r="B917" s="78" t="str">
        <f t="shared" si="85"/>
        <v>55-MEERUT</v>
      </c>
      <c r="C917" s="79">
        <f t="shared" si="82"/>
        <v>3094.261</v>
      </c>
      <c r="D917" s="79">
        <f>[1]T6_FG_PS!F64+[1]T6_FG_PS!K64+[1]T6A_FG_UPS!F64+[1]T6A_FG_UPS!K64</f>
        <v>2485.7759999999998</v>
      </c>
      <c r="E917" s="90">
        <f t="shared" si="81"/>
        <v>0.80335046074006033</v>
      </c>
    </row>
    <row r="918" spans="1:5" ht="15.75" customHeight="1">
      <c r="A918" s="55">
        <f t="shared" si="85"/>
        <v>56</v>
      </c>
      <c r="B918" s="78" t="str">
        <f t="shared" si="85"/>
        <v>56-MIRZAPUR</v>
      </c>
      <c r="C918" s="79">
        <f t="shared" si="82"/>
        <v>4901.6450000000004</v>
      </c>
      <c r="D918" s="79">
        <f>[1]T6_FG_PS!F65+[1]T6_FG_PS!K65+[1]T6A_FG_UPS!F65+[1]T6A_FG_UPS!K65</f>
        <v>4395.2330000000002</v>
      </c>
      <c r="E918" s="90">
        <f t="shared" si="81"/>
        <v>0.8966852964667984</v>
      </c>
    </row>
    <row r="919" spans="1:5" ht="15.75" customHeight="1">
      <c r="A919" s="55">
        <f t="shared" si="85"/>
        <v>57</v>
      </c>
      <c r="B919" s="78" t="str">
        <f t="shared" si="85"/>
        <v>57-MORADABAD</v>
      </c>
      <c r="C919" s="79">
        <f t="shared" si="82"/>
        <v>3180.3379999999997</v>
      </c>
      <c r="D919" s="79">
        <f>[1]T6_FG_PS!F66+[1]T6_FG_PS!K66+[1]T6A_FG_UPS!F66+[1]T6A_FG_UPS!K66</f>
        <v>2813.6129999999998</v>
      </c>
      <c r="E919" s="90">
        <f t="shared" si="81"/>
        <v>0.88468992918362765</v>
      </c>
    </row>
    <row r="920" spans="1:5" ht="15.75" customHeight="1">
      <c r="A920" s="55">
        <f t="shared" si="85"/>
        <v>58</v>
      </c>
      <c r="B920" s="78" t="str">
        <f t="shared" si="85"/>
        <v>58-MUZAFFARNAGAR</v>
      </c>
      <c r="C920" s="79">
        <f t="shared" si="82"/>
        <v>2351.375</v>
      </c>
      <c r="D920" s="79">
        <f>[1]T6_FG_PS!F67+[1]T6_FG_PS!K67+[1]T6A_FG_UPS!F67+[1]T6A_FG_UPS!K67</f>
        <v>2263.172</v>
      </c>
      <c r="E920" s="90">
        <f t="shared" si="81"/>
        <v>0.96248875657859767</v>
      </c>
    </row>
    <row r="921" spans="1:5" ht="15.75" customHeight="1">
      <c r="A921" s="55">
        <f t="shared" si="85"/>
        <v>59</v>
      </c>
      <c r="B921" s="78" t="str">
        <f t="shared" si="85"/>
        <v>59-PILIBHIT</v>
      </c>
      <c r="C921" s="79">
        <f t="shared" si="82"/>
        <v>2875.0630000000001</v>
      </c>
      <c r="D921" s="79">
        <f>[1]T6_FG_PS!F68+[1]T6_FG_PS!K68+[1]T6A_FG_UPS!F68+[1]T6A_FG_UPS!K68</f>
        <v>2574.9710000000005</v>
      </c>
      <c r="E921" s="90">
        <f t="shared" si="81"/>
        <v>0.8956224611425907</v>
      </c>
    </row>
    <row r="922" spans="1:5" ht="15.75" customHeight="1">
      <c r="A922" s="55">
        <f t="shared" si="85"/>
        <v>60</v>
      </c>
      <c r="B922" s="78" t="str">
        <f t="shared" si="85"/>
        <v>60-PRATAPGARH</v>
      </c>
      <c r="C922" s="79">
        <f t="shared" si="82"/>
        <v>5109.2090000000007</v>
      </c>
      <c r="D922" s="79">
        <f>[1]T6_FG_PS!F69+[1]T6_FG_PS!K69+[1]T6A_FG_UPS!F69+[1]T6A_FG_UPS!K69</f>
        <v>4230.2489999999998</v>
      </c>
      <c r="E922" s="90">
        <f t="shared" si="81"/>
        <v>0.82796554221994034</v>
      </c>
    </row>
    <row r="923" spans="1:5" ht="15.75" customHeight="1">
      <c r="A923" s="55">
        <f t="shared" si="85"/>
        <v>61</v>
      </c>
      <c r="B923" s="78" t="str">
        <f t="shared" si="85"/>
        <v>61-RAI BAREILY</v>
      </c>
      <c r="C923" s="79">
        <f t="shared" si="82"/>
        <v>4210.6209999999992</v>
      </c>
      <c r="D923" s="79">
        <f>[1]T6_FG_PS!F70+[1]T6_FG_PS!K70+[1]T6A_FG_UPS!F70+[1]T6A_FG_UPS!K70</f>
        <v>3450.1770000000001</v>
      </c>
      <c r="E923" s="90">
        <f t="shared" si="81"/>
        <v>0.81939861127372915</v>
      </c>
    </row>
    <row r="924" spans="1:5" ht="15.75" customHeight="1">
      <c r="A924" s="55">
        <f t="shared" si="85"/>
        <v>62</v>
      </c>
      <c r="B924" s="78" t="str">
        <f t="shared" si="85"/>
        <v>62-RAMPUR</v>
      </c>
      <c r="C924" s="79">
        <f t="shared" si="82"/>
        <v>2932.3109999999997</v>
      </c>
      <c r="D924" s="79">
        <f>[1]T6_FG_PS!F71+[1]T6_FG_PS!K71+[1]T6A_FG_UPS!F71+[1]T6A_FG_UPS!K71</f>
        <v>2691.19</v>
      </c>
      <c r="E924" s="90">
        <f t="shared" si="81"/>
        <v>0.91777100041571313</v>
      </c>
    </row>
    <row r="925" spans="1:5" ht="15.75" customHeight="1">
      <c r="A925" s="55">
        <f t="shared" si="85"/>
        <v>63</v>
      </c>
      <c r="B925" s="78" t="str">
        <f t="shared" si="85"/>
        <v>63-SAHARANPUR</v>
      </c>
      <c r="C925" s="79">
        <f t="shared" si="82"/>
        <v>3856.2509999999997</v>
      </c>
      <c r="D925" s="79">
        <f>[1]T6_FG_PS!F72+[1]T6_FG_PS!K72+[1]T6A_FG_UPS!F72+[1]T6A_FG_UPS!K72</f>
        <v>3314.8450000000003</v>
      </c>
      <c r="E925" s="90">
        <f t="shared" si="81"/>
        <v>0.85960301857944421</v>
      </c>
    </row>
    <row r="926" spans="1:5" ht="15.75" customHeight="1">
      <c r="A926" s="55">
        <f t="shared" si="85"/>
        <v>64</v>
      </c>
      <c r="B926" s="78" t="str">
        <f t="shared" si="85"/>
        <v>64-SANTKABIR NAGAR</v>
      </c>
      <c r="C926" s="79">
        <f t="shared" si="82"/>
        <v>2669.7449999999999</v>
      </c>
      <c r="D926" s="79">
        <f>[1]T6_FG_PS!F73+[1]T6_FG_PS!K73+[1]T6A_FG_UPS!F73+[1]T6A_FG_UPS!K73</f>
        <v>2246.009</v>
      </c>
      <c r="E926" s="90">
        <f t="shared" si="81"/>
        <v>0.8412822198374752</v>
      </c>
    </row>
    <row r="927" spans="1:5" ht="15.75" customHeight="1">
      <c r="A927" s="55">
        <f t="shared" ref="A927:B937" si="86">A103</f>
        <v>65</v>
      </c>
      <c r="B927" s="78" t="str">
        <f t="shared" si="86"/>
        <v>65-SHAHJAHANPUR</v>
      </c>
      <c r="C927" s="79">
        <f t="shared" si="82"/>
        <v>5854.2120000000004</v>
      </c>
      <c r="D927" s="79">
        <f>[1]T6_FG_PS!F74+[1]T6_FG_PS!K74+[1]T6A_FG_UPS!F74+[1]T6A_FG_UPS!K74</f>
        <v>5135.0479999999989</v>
      </c>
      <c r="E927" s="90">
        <f t="shared" ref="E927:E933" si="87">D927/C927</f>
        <v>0.87715443171514773</v>
      </c>
    </row>
    <row r="928" spans="1:5" ht="15.75" customHeight="1">
      <c r="A928" s="55">
        <f t="shared" si="86"/>
        <v>66</v>
      </c>
      <c r="B928" s="78" t="str">
        <f t="shared" si="86"/>
        <v>66-SHRAWASTI</v>
      </c>
      <c r="C928" s="79">
        <f t="shared" ref="C928:C937" si="88">C843</f>
        <v>1720.5819999999999</v>
      </c>
      <c r="D928" s="79">
        <f>[1]T6_FG_PS!F75+[1]T6_FG_PS!K75+[1]T6A_FG_UPS!F75+[1]T6A_FG_UPS!K75</f>
        <v>1602.5540000000001</v>
      </c>
      <c r="E928" s="90">
        <f t="shared" si="87"/>
        <v>0.93140228132108793</v>
      </c>
    </row>
    <row r="929" spans="1:8" ht="15.75" customHeight="1">
      <c r="A929" s="55">
        <f t="shared" si="86"/>
        <v>67</v>
      </c>
      <c r="B929" s="78" t="str">
        <f t="shared" si="86"/>
        <v>67-SIDDHARTHNAGAR</v>
      </c>
      <c r="C929" s="79">
        <f t="shared" si="88"/>
        <v>4901.0919999999996</v>
      </c>
      <c r="D929" s="79">
        <f>[1]T6_FG_PS!F76+[1]T6_FG_PS!K76+[1]T6A_FG_UPS!F76+[1]T6A_FG_UPS!K76</f>
        <v>4283.3270000000002</v>
      </c>
      <c r="E929" s="90">
        <f t="shared" si="87"/>
        <v>0.87395360054453186</v>
      </c>
    </row>
    <row r="930" spans="1:8" ht="15.75" customHeight="1">
      <c r="A930" s="55">
        <f t="shared" si="86"/>
        <v>68</v>
      </c>
      <c r="B930" s="78" t="str">
        <f t="shared" si="86"/>
        <v>68-SITAPUR</v>
      </c>
      <c r="C930" s="79">
        <f t="shared" si="88"/>
        <v>8079.2210000000005</v>
      </c>
      <c r="D930" s="79">
        <f>[1]T6_FG_PS!F77+[1]T6_FG_PS!K77+[1]T6A_FG_UPS!F77+[1]T6A_FG_UPS!K77</f>
        <v>8072.0679999999993</v>
      </c>
      <c r="E930" s="90">
        <f t="shared" si="87"/>
        <v>0.99911464236465353</v>
      </c>
    </row>
    <row r="931" spans="1:8" ht="15.75" customHeight="1">
      <c r="A931" s="55">
        <f t="shared" si="86"/>
        <v>69</v>
      </c>
      <c r="B931" s="78" t="str">
        <f t="shared" si="86"/>
        <v>69-SONBHADRA</v>
      </c>
      <c r="C931" s="79">
        <f t="shared" si="88"/>
        <v>3900.9960000000001</v>
      </c>
      <c r="D931" s="79">
        <f>[1]T6_FG_PS!F78+[1]T6_FG_PS!K78+[1]T6A_FG_UPS!F78+[1]T6A_FG_UPS!K78</f>
        <v>3762.3269999999998</v>
      </c>
      <c r="E931" s="90">
        <f t="shared" si="87"/>
        <v>0.96445292433009411</v>
      </c>
    </row>
    <row r="932" spans="1:8" ht="15.75" customHeight="1">
      <c r="A932" s="55">
        <f t="shared" si="86"/>
        <v>70</v>
      </c>
      <c r="B932" s="78" t="str">
        <f t="shared" si="86"/>
        <v>70-SULTANPUR</v>
      </c>
      <c r="C932" s="79">
        <f t="shared" si="88"/>
        <v>4311.5519999999997</v>
      </c>
      <c r="D932" s="79">
        <f>[1]T6_FG_PS!F79+[1]T6_FG_PS!K79+[1]T6A_FG_UPS!F79+[1]T6A_FG_UPS!K79</f>
        <v>4169.3540000000003</v>
      </c>
      <c r="E932" s="90">
        <f t="shared" si="87"/>
        <v>0.96701930070656705</v>
      </c>
    </row>
    <row r="933" spans="1:8" ht="15.75" customHeight="1">
      <c r="A933" s="55">
        <f t="shared" si="86"/>
        <v>71</v>
      </c>
      <c r="B933" s="78" t="str">
        <f t="shared" si="86"/>
        <v>71-UNNAO</v>
      </c>
      <c r="C933" s="79">
        <f t="shared" si="88"/>
        <v>4284.6080000000002</v>
      </c>
      <c r="D933" s="79">
        <f>[1]T6_FG_PS!F80+[1]T6_FG_PS!K80+[1]T6A_FG_UPS!F80+[1]T6A_FG_UPS!K80</f>
        <v>4063.37</v>
      </c>
      <c r="E933" s="90">
        <f t="shared" si="87"/>
        <v>0.94836447114881917</v>
      </c>
    </row>
    <row r="934" spans="1:8" ht="15.75" customHeight="1">
      <c r="A934" s="55">
        <f t="shared" si="86"/>
        <v>72</v>
      </c>
      <c r="B934" s="78" t="str">
        <f t="shared" si="86"/>
        <v>72-VARANASI</v>
      </c>
      <c r="C934" s="79">
        <f t="shared" si="88"/>
        <v>5631.0820000000003</v>
      </c>
      <c r="D934" s="79">
        <f>[1]T6_FG_PS!F81+[1]T6_FG_PS!K81+[1]T6A_FG_UPS!F81+[1]T6A_FG_UPS!K81</f>
        <v>5232.18</v>
      </c>
      <c r="E934" s="90">
        <f>D934/C934</f>
        <v>0.92916068350629599</v>
      </c>
    </row>
    <row r="935" spans="1:8" ht="15.75" customHeight="1">
      <c r="A935" s="55">
        <f t="shared" si="86"/>
        <v>73</v>
      </c>
      <c r="B935" s="78" t="str">
        <f t="shared" si="86"/>
        <v>73-SAMBHAL</v>
      </c>
      <c r="C935" s="79">
        <f t="shared" si="88"/>
        <v>3707.9749999999999</v>
      </c>
      <c r="D935" s="79">
        <f>[1]T6_FG_PS!F82+[1]T6_FG_PS!K82+[1]T6A_FG_UPS!F82+[1]T6A_FG_UPS!K82</f>
        <v>2808.0730000000003</v>
      </c>
      <c r="E935" s="90">
        <f>D935/C935</f>
        <v>0.75730634645594974</v>
      </c>
    </row>
    <row r="936" spans="1:8" ht="15.75" customHeight="1">
      <c r="A936" s="55">
        <f t="shared" si="86"/>
        <v>74</v>
      </c>
      <c r="B936" s="78" t="str">
        <f t="shared" si="86"/>
        <v>74-HAPUR</v>
      </c>
      <c r="C936" s="79">
        <f t="shared" si="88"/>
        <v>1369.9819999999997</v>
      </c>
      <c r="D936" s="79">
        <f>[1]T6_FG_PS!F83+[1]T6_FG_PS!K83+[1]T6A_FG_UPS!F83+[1]T6A_FG_UPS!K83</f>
        <v>1120.624</v>
      </c>
      <c r="E936" s="90">
        <f>D936/C936</f>
        <v>0.81798446986894735</v>
      </c>
    </row>
    <row r="937" spans="1:8" ht="15.75" customHeight="1">
      <c r="A937" s="55">
        <f t="shared" si="86"/>
        <v>75</v>
      </c>
      <c r="B937" s="78" t="str">
        <f t="shared" si="86"/>
        <v>75-SHAMLI</v>
      </c>
      <c r="C937" s="79">
        <f t="shared" si="88"/>
        <v>1342.8269999999998</v>
      </c>
      <c r="D937" s="79">
        <f>[1]T6_FG_PS!F84+[1]T6_FG_PS!K84+[1]T6A_FG_UPS!F84+[1]T6A_FG_UPS!K84</f>
        <v>1428.9259999999999</v>
      </c>
      <c r="E937" s="90">
        <f>D937/C937</f>
        <v>1.0641177158338342</v>
      </c>
    </row>
    <row r="938" spans="1:8" ht="15.75" customHeight="1">
      <c r="A938" s="91"/>
      <c r="B938" s="92" t="str">
        <f>B114</f>
        <v>TOTAL</v>
      </c>
      <c r="C938" s="93">
        <f>SUM(C863:C937)</f>
        <v>293541.86</v>
      </c>
      <c r="D938" s="93">
        <f>SUM(D863:D937)</f>
        <v>261009.95100000003</v>
      </c>
      <c r="E938" s="94">
        <f>D938/C938</f>
        <v>0.88917454907453419</v>
      </c>
    </row>
    <row r="940" spans="1:8" ht="15.75" customHeight="1">
      <c r="A940" s="95" t="s">
        <v>103</v>
      </c>
      <c r="B940" s="96"/>
      <c r="C940" s="96"/>
      <c r="D940" s="96"/>
      <c r="E940" s="96"/>
      <c r="F940" s="96"/>
      <c r="G940" s="96"/>
      <c r="H940" s="96"/>
    </row>
    <row r="941" spans="1:8" ht="15.75" customHeight="1">
      <c r="A941" s="96"/>
      <c r="B941" s="96"/>
      <c r="C941" s="96"/>
      <c r="D941" s="96"/>
      <c r="E941" s="96"/>
      <c r="G941" s="97"/>
      <c r="H941" s="98" t="s">
        <v>104</v>
      </c>
    </row>
    <row r="942" spans="1:8" s="86" customFormat="1" ht="55.5" customHeight="1">
      <c r="A942" s="99" t="s">
        <v>79</v>
      </c>
      <c r="B942" s="99" t="s">
        <v>84</v>
      </c>
      <c r="C942" s="99" t="s">
        <v>105</v>
      </c>
      <c r="D942" s="99" t="s">
        <v>106</v>
      </c>
      <c r="E942" s="99" t="s">
        <v>107</v>
      </c>
      <c r="F942" s="99" t="s">
        <v>108</v>
      </c>
      <c r="G942" s="99" t="s">
        <v>109</v>
      </c>
      <c r="H942" s="99" t="s">
        <v>110</v>
      </c>
    </row>
    <row r="943" spans="1:8" ht="15.75" customHeight="1">
      <c r="A943" s="100">
        <v>1</v>
      </c>
      <c r="B943" s="101">
        <v>2</v>
      </c>
      <c r="C943" s="100">
        <v>3</v>
      </c>
      <c r="D943" s="101">
        <v>4</v>
      </c>
      <c r="E943" s="100">
        <v>5</v>
      </c>
      <c r="F943" s="101">
        <v>6</v>
      </c>
      <c r="G943" s="100">
        <v>7</v>
      </c>
      <c r="H943" s="101">
        <v>8</v>
      </c>
    </row>
    <row r="944" spans="1:8" ht="15.75" customHeight="1">
      <c r="A944" s="102">
        <f t="shared" ref="A944:B959" si="89">A39</f>
        <v>1</v>
      </c>
      <c r="B944" s="103" t="str">
        <f t="shared" si="89"/>
        <v>01-AGRA</v>
      </c>
      <c r="C944" s="104">
        <f>[1]T6B_Pay_FG_FCI!E11</f>
        <v>177.69</v>
      </c>
      <c r="D944" s="105">
        <f>[1]T6B_Pay_FG_FCI!G11+[1]T6B_Pay_FG_FCI!J11</f>
        <v>179.58591000000001</v>
      </c>
      <c r="E944" s="105">
        <f>[1]T6B_Pay_FG_FCI!I11+[1]T6B_Pay_FG_FCI!K11</f>
        <v>177.69</v>
      </c>
      <c r="F944" s="106">
        <f>D944-E944</f>
        <v>1.8959100000000149</v>
      </c>
      <c r="G944" s="106">
        <f>C944-E944</f>
        <v>0</v>
      </c>
      <c r="H944" s="107">
        <f>E944/D944</f>
        <v>0.98944288001213454</v>
      </c>
    </row>
    <row r="945" spans="1:8" ht="15.75" customHeight="1">
      <c r="A945" s="102">
        <f t="shared" si="89"/>
        <v>2</v>
      </c>
      <c r="B945" s="103" t="str">
        <f t="shared" si="89"/>
        <v>02-ALIGARH</v>
      </c>
      <c r="C945" s="104">
        <f>[1]T6B_Pay_FG_FCI!E12</f>
        <v>135.11000000000001</v>
      </c>
      <c r="D945" s="105">
        <f>[1]T6B_Pay_FG_FCI!G12+[1]T6B_Pay_FG_FCI!J12</f>
        <v>135.54749000000001</v>
      </c>
      <c r="E945" s="105">
        <f>[1]T6B_Pay_FG_FCI!I12+[1]T6B_Pay_FG_FCI!K12</f>
        <v>135.11000000000001</v>
      </c>
      <c r="F945" s="106">
        <f t="shared" ref="F945:F1008" si="90">D945-E945</f>
        <v>0.43748999999999683</v>
      </c>
      <c r="G945" s="106">
        <f t="shared" ref="G945:G1008" si="91">C945-E945</f>
        <v>0</v>
      </c>
      <c r="H945" s="107">
        <f t="shared" ref="H945:H1008" si="92">E945/D945</f>
        <v>0.99677242271324984</v>
      </c>
    </row>
    <row r="946" spans="1:8" ht="15.75" customHeight="1">
      <c r="A946" s="102">
        <f t="shared" si="89"/>
        <v>3</v>
      </c>
      <c r="B946" s="103" t="str">
        <f t="shared" si="89"/>
        <v>03-ALLAHABAD</v>
      </c>
      <c r="C946" s="104">
        <f>[1]T6B_Pay_FG_FCI!E13</f>
        <v>354.84</v>
      </c>
      <c r="D946" s="105">
        <f>[1]T6B_Pay_FG_FCI!G13+[1]T6B_Pay_FG_FCI!J13</f>
        <v>294.76177000000001</v>
      </c>
      <c r="E946" s="105">
        <f>[1]T6B_Pay_FG_FCI!I13+[1]T6B_Pay_FG_FCI!K13</f>
        <v>294.76177000000001</v>
      </c>
      <c r="F946" s="106">
        <f t="shared" si="90"/>
        <v>0</v>
      </c>
      <c r="G946" s="106">
        <f t="shared" si="91"/>
        <v>60.078229999999962</v>
      </c>
      <c r="H946" s="107">
        <f t="shared" si="92"/>
        <v>1</v>
      </c>
    </row>
    <row r="947" spans="1:8" ht="15.75" customHeight="1">
      <c r="A947" s="102">
        <f t="shared" si="89"/>
        <v>4</v>
      </c>
      <c r="B947" s="103" t="str">
        <f t="shared" si="89"/>
        <v>04-AMBEDKAR NAGAR</v>
      </c>
      <c r="C947" s="104">
        <f>[1]T6B_Pay_FG_FCI!E14</f>
        <v>139.79</v>
      </c>
      <c r="D947" s="105">
        <f>[1]T6B_Pay_FG_FCI!G14+[1]T6B_Pay_FG_FCI!J14</f>
        <v>137.01532</v>
      </c>
      <c r="E947" s="105">
        <f>[1]T6B_Pay_FG_FCI!I14+[1]T6B_Pay_FG_FCI!K14</f>
        <v>137.01532</v>
      </c>
      <c r="F947" s="106">
        <f t="shared" si="90"/>
        <v>0</v>
      </c>
      <c r="G947" s="106">
        <f t="shared" si="91"/>
        <v>2.7746799999999894</v>
      </c>
      <c r="H947" s="107">
        <f t="shared" si="92"/>
        <v>1</v>
      </c>
    </row>
    <row r="948" spans="1:8" ht="15.75" customHeight="1">
      <c r="A948" s="102">
        <f t="shared" si="89"/>
        <v>5</v>
      </c>
      <c r="B948" s="103" t="str">
        <f t="shared" si="89"/>
        <v>05-AURAIYA</v>
      </c>
      <c r="C948" s="104">
        <f>[1]T6B_Pay_FG_FCI!E15</f>
        <v>89.55</v>
      </c>
      <c r="D948" s="105">
        <f>[1]T6B_Pay_FG_FCI!G15+[1]T6B_Pay_FG_FCI!J15</f>
        <v>89.362480000000005</v>
      </c>
      <c r="E948" s="105">
        <f>[1]T6B_Pay_FG_FCI!I15+[1]T6B_Pay_FG_FCI!K15</f>
        <v>85.37097</v>
      </c>
      <c r="F948" s="106">
        <f t="shared" si="90"/>
        <v>3.9915100000000052</v>
      </c>
      <c r="G948" s="106">
        <f t="shared" si="91"/>
        <v>4.1790299999999974</v>
      </c>
      <c r="H948" s="107">
        <f t="shared" si="92"/>
        <v>0.95533349119227662</v>
      </c>
    </row>
    <row r="949" spans="1:8" ht="15.75" customHeight="1">
      <c r="A949" s="102">
        <f t="shared" si="89"/>
        <v>6</v>
      </c>
      <c r="B949" s="103" t="str">
        <f t="shared" si="89"/>
        <v>06-AZAMGARH</v>
      </c>
      <c r="C949" s="104">
        <f>[1]T6B_Pay_FG_FCI!E16</f>
        <v>230.84</v>
      </c>
      <c r="D949" s="105">
        <f>[1]T6B_Pay_FG_FCI!G16+[1]T6B_Pay_FG_FCI!J16</f>
        <v>231.23957999999999</v>
      </c>
      <c r="E949" s="105">
        <f>[1]T6B_Pay_FG_FCI!I16+[1]T6B_Pay_FG_FCI!K16</f>
        <v>230.84000000000003</v>
      </c>
      <c r="F949" s="106">
        <f t="shared" si="90"/>
        <v>0.39957999999995764</v>
      </c>
      <c r="G949" s="106">
        <f t="shared" si="91"/>
        <v>0</v>
      </c>
      <c r="H949" s="107">
        <f t="shared" si="92"/>
        <v>0.99827200862412935</v>
      </c>
    </row>
    <row r="950" spans="1:8" ht="15.75" customHeight="1">
      <c r="A950" s="102">
        <f t="shared" si="89"/>
        <v>7</v>
      </c>
      <c r="B950" s="103" t="str">
        <f t="shared" si="89"/>
        <v>07-BADAUN</v>
      </c>
      <c r="C950" s="104">
        <f>[1]T6B_Pay_FG_FCI!E17</f>
        <v>184.45</v>
      </c>
      <c r="D950" s="105">
        <f>[1]T6B_Pay_FG_FCI!G17+[1]T6B_Pay_FG_FCI!J17</f>
        <v>185.05664000000002</v>
      </c>
      <c r="E950" s="105">
        <f>[1]T6B_Pay_FG_FCI!I17+[1]T6B_Pay_FG_FCI!K17</f>
        <v>184.45</v>
      </c>
      <c r="F950" s="106">
        <f t="shared" si="90"/>
        <v>0.60664000000002716</v>
      </c>
      <c r="G950" s="106">
        <f t="shared" si="91"/>
        <v>0</v>
      </c>
      <c r="H950" s="107">
        <f t="shared" si="92"/>
        <v>0.99672186850469113</v>
      </c>
    </row>
    <row r="951" spans="1:8" ht="15.75" customHeight="1">
      <c r="A951" s="102">
        <f t="shared" si="89"/>
        <v>8</v>
      </c>
      <c r="B951" s="103" t="str">
        <f t="shared" si="89"/>
        <v>08-BAGHPAT</v>
      </c>
      <c r="C951" s="104">
        <f>[1]T6B_Pay_FG_FCI!E18</f>
        <v>51.84</v>
      </c>
      <c r="D951" s="105">
        <f>[1]T6B_Pay_FG_FCI!G18+[1]T6B_Pay_FG_FCI!J18</f>
        <v>52.618070000000003</v>
      </c>
      <c r="E951" s="105">
        <f>[1]T6B_Pay_FG_FCI!I18+[1]T6B_Pay_FG_FCI!K18</f>
        <v>51.839999999999996</v>
      </c>
      <c r="F951" s="106">
        <f t="shared" si="90"/>
        <v>0.7780700000000067</v>
      </c>
      <c r="G951" s="106">
        <f t="shared" si="91"/>
        <v>0</v>
      </c>
      <c r="H951" s="107">
        <f t="shared" si="92"/>
        <v>0.98521287458852047</v>
      </c>
    </row>
    <row r="952" spans="1:8" ht="15.75" customHeight="1">
      <c r="A952" s="102">
        <f t="shared" si="89"/>
        <v>9</v>
      </c>
      <c r="B952" s="103" t="str">
        <f t="shared" si="89"/>
        <v>09-BAHRAICH</v>
      </c>
      <c r="C952" s="104">
        <f>[1]T6B_Pay_FG_FCI!E19</f>
        <v>249.89</v>
      </c>
      <c r="D952" s="105">
        <f>[1]T6B_Pay_FG_FCI!G19+[1]T6B_Pay_FG_FCI!J19</f>
        <v>235.14392999999998</v>
      </c>
      <c r="E952" s="105">
        <f>[1]T6B_Pay_FG_FCI!I19+[1]T6B_Pay_FG_FCI!K19</f>
        <v>235.14392999999998</v>
      </c>
      <c r="F952" s="106">
        <f t="shared" si="90"/>
        <v>0</v>
      </c>
      <c r="G952" s="106">
        <f t="shared" si="91"/>
        <v>14.746070000000003</v>
      </c>
      <c r="H952" s="107">
        <f t="shared" si="92"/>
        <v>1</v>
      </c>
    </row>
    <row r="953" spans="1:8" ht="15.75" customHeight="1">
      <c r="A953" s="102">
        <f t="shared" si="89"/>
        <v>10</v>
      </c>
      <c r="B953" s="103" t="str">
        <f t="shared" si="89"/>
        <v>10-BALLIA</v>
      </c>
      <c r="C953" s="104">
        <f>[1]T6B_Pay_FG_FCI!E20</f>
        <v>139.88</v>
      </c>
      <c r="D953" s="105">
        <f>[1]T6B_Pay_FG_FCI!G20+[1]T6B_Pay_FG_FCI!J20</f>
        <v>188.12616</v>
      </c>
      <c r="E953" s="105">
        <f>[1]T6B_Pay_FG_FCI!I20+[1]T6B_Pay_FG_FCI!K20</f>
        <v>139.88</v>
      </c>
      <c r="F953" s="106">
        <f t="shared" si="90"/>
        <v>48.246160000000003</v>
      </c>
      <c r="G953" s="106">
        <f t="shared" si="91"/>
        <v>0</v>
      </c>
      <c r="H953" s="107">
        <f t="shared" si="92"/>
        <v>0.74354358798372322</v>
      </c>
    </row>
    <row r="954" spans="1:8" ht="15.75" customHeight="1">
      <c r="A954" s="102">
        <f t="shared" si="89"/>
        <v>11</v>
      </c>
      <c r="B954" s="103" t="str">
        <f t="shared" si="89"/>
        <v>11-BALRAMPUR</v>
      </c>
      <c r="C954" s="104">
        <f>[1]T6B_Pay_FG_FCI!E21</f>
        <v>169.75</v>
      </c>
      <c r="D954" s="105">
        <f>[1]T6B_Pay_FG_FCI!G21+[1]T6B_Pay_FG_FCI!J21</f>
        <v>165.49191000000002</v>
      </c>
      <c r="E954" s="105">
        <f>[1]T6B_Pay_FG_FCI!I21+[1]T6B_Pay_FG_FCI!K21</f>
        <v>165.49191000000002</v>
      </c>
      <c r="F954" s="106">
        <f t="shared" si="90"/>
        <v>0</v>
      </c>
      <c r="G954" s="106">
        <f t="shared" si="91"/>
        <v>4.2580899999999815</v>
      </c>
      <c r="H954" s="107">
        <f t="shared" si="92"/>
        <v>1</v>
      </c>
    </row>
    <row r="955" spans="1:8" ht="15.75" customHeight="1">
      <c r="A955" s="102">
        <f t="shared" si="89"/>
        <v>12</v>
      </c>
      <c r="B955" s="103" t="str">
        <f t="shared" si="89"/>
        <v>12-BANDA</v>
      </c>
      <c r="C955" s="104">
        <f>[1]T6B_Pay_FG_FCI!E22</f>
        <v>141.05000000000001</v>
      </c>
      <c r="D955" s="105">
        <f>[1]T6B_Pay_FG_FCI!G22+[1]T6B_Pay_FG_FCI!J22</f>
        <v>141.07408000000001</v>
      </c>
      <c r="E955" s="105">
        <f>[1]T6B_Pay_FG_FCI!I22+[1]T6B_Pay_FG_FCI!K22</f>
        <v>141.05000000000001</v>
      </c>
      <c r="F955" s="106">
        <f t="shared" si="90"/>
        <v>2.4079999999997881E-2</v>
      </c>
      <c r="G955" s="106">
        <f t="shared" si="91"/>
        <v>0</v>
      </c>
      <c r="H955" s="107">
        <f t="shared" si="92"/>
        <v>0.99982930953723037</v>
      </c>
    </row>
    <row r="956" spans="1:8" ht="15.75" customHeight="1">
      <c r="A956" s="102">
        <f t="shared" si="89"/>
        <v>13</v>
      </c>
      <c r="B956" s="103" t="str">
        <f t="shared" si="89"/>
        <v>13-BARABANKI</v>
      </c>
      <c r="C956" s="104">
        <f>[1]T6B_Pay_FG_FCI!E23</f>
        <v>188.19</v>
      </c>
      <c r="D956" s="105">
        <f>[1]T6B_Pay_FG_FCI!G23+[1]T6B_Pay_FG_FCI!J23</f>
        <v>189.78752</v>
      </c>
      <c r="E956" s="105">
        <f>[1]T6B_Pay_FG_FCI!I23+[1]T6B_Pay_FG_FCI!K23</f>
        <v>188.19</v>
      </c>
      <c r="F956" s="106">
        <f t="shared" si="90"/>
        <v>1.5975200000000029</v>
      </c>
      <c r="G956" s="106">
        <f t="shared" si="91"/>
        <v>0</v>
      </c>
      <c r="H956" s="107">
        <f t="shared" si="92"/>
        <v>0.99158258667377075</v>
      </c>
    </row>
    <row r="957" spans="1:8" ht="15.75" customHeight="1">
      <c r="A957" s="102">
        <f t="shared" si="89"/>
        <v>14</v>
      </c>
      <c r="B957" s="103" t="str">
        <f t="shared" si="89"/>
        <v>14-BAREILY</v>
      </c>
      <c r="C957" s="104">
        <f>[1]T6B_Pay_FG_FCI!E24</f>
        <v>209.22</v>
      </c>
      <c r="D957" s="105">
        <f>[1]T6B_Pay_FG_FCI!G24+[1]T6B_Pay_FG_FCI!J24</f>
        <v>274.39758999999998</v>
      </c>
      <c r="E957" s="105">
        <f>[1]T6B_Pay_FG_FCI!I24+[1]T6B_Pay_FG_FCI!K24</f>
        <v>209.22</v>
      </c>
      <c r="F957" s="106">
        <f t="shared" si="90"/>
        <v>65.177589999999981</v>
      </c>
      <c r="G957" s="106">
        <f t="shared" si="91"/>
        <v>0</v>
      </c>
      <c r="H957" s="107">
        <f t="shared" si="92"/>
        <v>0.76247025347416508</v>
      </c>
    </row>
    <row r="958" spans="1:8" ht="15.75" customHeight="1">
      <c r="A958" s="102">
        <f t="shared" si="89"/>
        <v>15</v>
      </c>
      <c r="B958" s="103" t="str">
        <f t="shared" si="89"/>
        <v>15-BASTI</v>
      </c>
      <c r="C958" s="104">
        <f>[1]T6B_Pay_FG_FCI!E25</f>
        <v>163.37</v>
      </c>
      <c r="D958" s="105">
        <f>[1]T6B_Pay_FG_FCI!G25+[1]T6B_Pay_FG_FCI!J25</f>
        <v>163.73342</v>
      </c>
      <c r="E958" s="105">
        <f>[1]T6B_Pay_FG_FCI!I25+[1]T6B_Pay_FG_FCI!K25</f>
        <v>163.37</v>
      </c>
      <c r="F958" s="106">
        <f t="shared" si="90"/>
        <v>0.36341999999999075</v>
      </c>
      <c r="G958" s="106">
        <f t="shared" si="91"/>
        <v>0</v>
      </c>
      <c r="H958" s="107">
        <f t="shared" si="92"/>
        <v>0.99778041648430726</v>
      </c>
    </row>
    <row r="959" spans="1:8" ht="15.75" customHeight="1">
      <c r="A959" s="102">
        <f t="shared" si="89"/>
        <v>16</v>
      </c>
      <c r="B959" s="103" t="str">
        <f t="shared" si="89"/>
        <v>16-BHADOHI</v>
      </c>
      <c r="C959" s="104">
        <f>[1]T6B_Pay_FG_FCI!E26</f>
        <v>55.71</v>
      </c>
      <c r="D959" s="105">
        <f>[1]T6B_Pay_FG_FCI!G26+[1]T6B_Pay_FG_FCI!J26</f>
        <v>95.450569999999999</v>
      </c>
      <c r="E959" s="105">
        <f>[1]T6B_Pay_FG_FCI!I26+[1]T6B_Pay_FG_FCI!K26</f>
        <v>55.71</v>
      </c>
      <c r="F959" s="106">
        <f t="shared" si="90"/>
        <v>39.740569999999998</v>
      </c>
      <c r="G959" s="106">
        <f t="shared" si="91"/>
        <v>0</v>
      </c>
      <c r="H959" s="107">
        <f t="shared" si="92"/>
        <v>0.58365287918133968</v>
      </c>
    </row>
    <row r="960" spans="1:8" ht="15.75" customHeight="1">
      <c r="A960" s="102">
        <f t="shared" ref="A960:B975" si="93">A55</f>
        <v>17</v>
      </c>
      <c r="B960" s="103" t="str">
        <f t="shared" si="93"/>
        <v>17-BIJNOUR</v>
      </c>
      <c r="C960" s="104">
        <f>[1]T6B_Pay_FG_FCI!E27</f>
        <v>141.94999999999999</v>
      </c>
      <c r="D960" s="105">
        <f>[1]T6B_Pay_FG_FCI!G27+[1]T6B_Pay_FG_FCI!J27</f>
        <v>144.30444</v>
      </c>
      <c r="E960" s="105">
        <f>[1]T6B_Pay_FG_FCI!I27+[1]T6B_Pay_FG_FCI!K27</f>
        <v>141.94999999999999</v>
      </c>
      <c r="F960" s="106">
        <f t="shared" si="90"/>
        <v>2.354440000000011</v>
      </c>
      <c r="G960" s="106">
        <f t="shared" si="91"/>
        <v>0</v>
      </c>
      <c r="H960" s="107">
        <f t="shared" si="92"/>
        <v>0.9836842165078219</v>
      </c>
    </row>
    <row r="961" spans="1:8" ht="15.75" customHeight="1">
      <c r="A961" s="102">
        <f t="shared" si="93"/>
        <v>18</v>
      </c>
      <c r="B961" s="103" t="str">
        <f t="shared" si="93"/>
        <v>18-BULANDSHAHAR</v>
      </c>
      <c r="C961" s="104">
        <f>[1]T6B_Pay_FG_FCI!E28</f>
        <v>90.23</v>
      </c>
      <c r="D961" s="105">
        <f>[1]T6B_Pay_FG_FCI!G28+[1]T6B_Pay_FG_FCI!J28</f>
        <v>130.11488</v>
      </c>
      <c r="E961" s="105">
        <f>[1]T6B_Pay_FG_FCI!I28+[1]T6B_Pay_FG_FCI!K28</f>
        <v>90.22999999999999</v>
      </c>
      <c r="F961" s="106">
        <f t="shared" si="90"/>
        <v>39.88488000000001</v>
      </c>
      <c r="G961" s="106">
        <f t="shared" si="91"/>
        <v>0</v>
      </c>
      <c r="H961" s="107">
        <f t="shared" si="92"/>
        <v>0.69346411417356713</v>
      </c>
    </row>
    <row r="962" spans="1:8" ht="15.75" customHeight="1">
      <c r="A962" s="102">
        <f t="shared" si="93"/>
        <v>19</v>
      </c>
      <c r="B962" s="103" t="str">
        <f t="shared" si="93"/>
        <v>19-CHANDAULI</v>
      </c>
      <c r="C962" s="104">
        <f>[1]T6B_Pay_FG_FCI!E29</f>
        <v>88.52</v>
      </c>
      <c r="D962" s="105">
        <f>[1]T6B_Pay_FG_FCI!G29+[1]T6B_Pay_FG_FCI!J29</f>
        <v>138.35329000000002</v>
      </c>
      <c r="E962" s="105">
        <f>[1]T6B_Pay_FG_FCI!I29+[1]T6B_Pay_FG_FCI!K29</f>
        <v>88.52000000000001</v>
      </c>
      <c r="F962" s="106">
        <f t="shared" si="90"/>
        <v>49.833290000000005</v>
      </c>
      <c r="G962" s="106">
        <f t="shared" si="91"/>
        <v>0</v>
      </c>
      <c r="H962" s="107">
        <f t="shared" si="92"/>
        <v>0.63981131204035702</v>
      </c>
    </row>
    <row r="963" spans="1:8" ht="15.75" customHeight="1">
      <c r="A963" s="102">
        <f t="shared" si="93"/>
        <v>20</v>
      </c>
      <c r="B963" s="103" t="str">
        <f t="shared" si="93"/>
        <v>20-CHITRAKOOT</v>
      </c>
      <c r="C963" s="104">
        <f>[1]T6B_Pay_FG_FCI!E30</f>
        <v>104.52</v>
      </c>
      <c r="D963" s="105">
        <f>[1]T6B_Pay_FG_FCI!G30+[1]T6B_Pay_FG_FCI!J30</f>
        <v>104.37415</v>
      </c>
      <c r="E963" s="105">
        <f>[1]T6B_Pay_FG_FCI!I30+[1]T6B_Pay_FG_FCI!K30</f>
        <v>104.37415</v>
      </c>
      <c r="F963" s="106">
        <f t="shared" si="90"/>
        <v>0</v>
      </c>
      <c r="G963" s="106">
        <f t="shared" si="91"/>
        <v>0.14584999999999582</v>
      </c>
      <c r="H963" s="107">
        <f t="shared" si="92"/>
        <v>1</v>
      </c>
    </row>
    <row r="964" spans="1:8" ht="15.75" customHeight="1">
      <c r="A964" s="102">
        <f t="shared" si="93"/>
        <v>21</v>
      </c>
      <c r="B964" s="103" t="str">
        <f t="shared" si="93"/>
        <v>21-AMETHI</v>
      </c>
      <c r="C964" s="104">
        <f>[1]T6B_Pay_FG_FCI!E31</f>
        <v>62.23</v>
      </c>
      <c r="D964" s="105">
        <f>[1]T6B_Pay_FG_FCI!G31+[1]T6B_Pay_FG_FCI!J31</f>
        <v>109.66436</v>
      </c>
      <c r="E964" s="105">
        <f>[1]T6B_Pay_FG_FCI!I31+[1]T6B_Pay_FG_FCI!K31</f>
        <v>62.23</v>
      </c>
      <c r="F964" s="106">
        <f t="shared" si="90"/>
        <v>47.434360000000005</v>
      </c>
      <c r="G964" s="106">
        <f t="shared" si="91"/>
        <v>0</v>
      </c>
      <c r="H964" s="107">
        <f t="shared" si="92"/>
        <v>0.56745874411704944</v>
      </c>
    </row>
    <row r="965" spans="1:8" ht="15.75" customHeight="1">
      <c r="A965" s="102">
        <f t="shared" si="93"/>
        <v>22</v>
      </c>
      <c r="B965" s="103" t="str">
        <f t="shared" si="93"/>
        <v>22-DEORIA</v>
      </c>
      <c r="C965" s="104">
        <f>[1]T6B_Pay_FG_FCI!E32</f>
        <v>165.58</v>
      </c>
      <c r="D965" s="105">
        <f>[1]T6B_Pay_FG_FCI!G32+[1]T6B_Pay_FG_FCI!J32</f>
        <v>166.10726</v>
      </c>
      <c r="E965" s="105">
        <f>[1]T6B_Pay_FG_FCI!I32+[1]T6B_Pay_FG_FCI!K32</f>
        <v>163.09726000000001</v>
      </c>
      <c r="F965" s="106">
        <f t="shared" si="90"/>
        <v>3.0099999999999909</v>
      </c>
      <c r="G965" s="106">
        <f t="shared" si="91"/>
        <v>2.4827400000000068</v>
      </c>
      <c r="H965" s="107">
        <f t="shared" si="92"/>
        <v>0.98187917855005258</v>
      </c>
    </row>
    <row r="966" spans="1:8" ht="15.75" customHeight="1">
      <c r="A966" s="102">
        <f t="shared" si="93"/>
        <v>23</v>
      </c>
      <c r="B966" s="103" t="str">
        <f t="shared" si="93"/>
        <v>23-ETAH</v>
      </c>
      <c r="C966" s="104">
        <f>[1]T6B_Pay_FG_FCI!E33</f>
        <v>68.73</v>
      </c>
      <c r="D966" s="105">
        <f>[1]T6B_Pay_FG_FCI!G33+[1]T6B_Pay_FG_FCI!J33</f>
        <v>91.691270000000003</v>
      </c>
      <c r="E966" s="105">
        <f>[1]T6B_Pay_FG_FCI!I33+[1]T6B_Pay_FG_FCI!K33</f>
        <v>68.73</v>
      </c>
      <c r="F966" s="106">
        <f t="shared" si="90"/>
        <v>22.961269999999999</v>
      </c>
      <c r="G966" s="106">
        <f t="shared" si="91"/>
        <v>0</v>
      </c>
      <c r="H966" s="107">
        <f t="shared" si="92"/>
        <v>0.7495806307405275</v>
      </c>
    </row>
    <row r="967" spans="1:8" ht="15.75" customHeight="1">
      <c r="A967" s="102">
        <f t="shared" si="93"/>
        <v>24</v>
      </c>
      <c r="B967" s="103" t="str">
        <f t="shared" si="93"/>
        <v>24-FAIZABAD</v>
      </c>
      <c r="C967" s="104">
        <f>[1]T6B_Pay_FG_FCI!E34</f>
        <v>184.74</v>
      </c>
      <c r="D967" s="105">
        <f>[1]T6B_Pay_FG_FCI!G34+[1]T6B_Pay_FG_FCI!J34</f>
        <v>184.82406</v>
      </c>
      <c r="E967" s="105">
        <f>[1]T6B_Pay_FG_FCI!I34+[1]T6B_Pay_FG_FCI!K34</f>
        <v>184.74</v>
      </c>
      <c r="F967" s="106">
        <f t="shared" si="90"/>
        <v>8.4059999999993806E-2</v>
      </c>
      <c r="G967" s="106">
        <f t="shared" si="91"/>
        <v>0</v>
      </c>
      <c r="H967" s="107">
        <f t="shared" si="92"/>
        <v>0.99954518908414847</v>
      </c>
    </row>
    <row r="968" spans="1:8" ht="15.75" customHeight="1">
      <c r="A968" s="102">
        <f t="shared" si="93"/>
        <v>25</v>
      </c>
      <c r="B968" s="103" t="str">
        <f t="shared" si="93"/>
        <v>25-FARRUKHABAD</v>
      </c>
      <c r="C968" s="104">
        <f>[1]T6B_Pay_FG_FCI!E35</f>
        <v>149.44</v>
      </c>
      <c r="D968" s="105">
        <f>[1]T6B_Pay_FG_FCI!G35+[1]T6B_Pay_FG_FCI!J35</f>
        <v>142.85480999999999</v>
      </c>
      <c r="E968" s="105">
        <f>[1]T6B_Pay_FG_FCI!I35+[1]T6B_Pay_FG_FCI!K35</f>
        <v>137.29558</v>
      </c>
      <c r="F968" s="106">
        <f t="shared" si="90"/>
        <v>5.5592299999999852</v>
      </c>
      <c r="G968" s="106">
        <f t="shared" si="91"/>
        <v>12.144419999999997</v>
      </c>
      <c r="H968" s="107">
        <f t="shared" si="92"/>
        <v>0.9610847545140413</v>
      </c>
    </row>
    <row r="969" spans="1:8" ht="15.75" customHeight="1">
      <c r="A969" s="102">
        <f t="shared" si="93"/>
        <v>26</v>
      </c>
      <c r="B969" s="103" t="str">
        <f t="shared" si="93"/>
        <v>26-FATEHPUR</v>
      </c>
      <c r="C969" s="104">
        <f>[1]T6B_Pay_FG_FCI!E36</f>
        <v>105.33</v>
      </c>
      <c r="D969" s="105">
        <f>[1]T6B_Pay_FG_FCI!G36+[1]T6B_Pay_FG_FCI!J36</f>
        <v>183.03235000000001</v>
      </c>
      <c r="E969" s="105">
        <f>[1]T6B_Pay_FG_FCI!I36+[1]T6B_Pay_FG_FCI!K36</f>
        <v>105.33</v>
      </c>
      <c r="F969" s="106">
        <f t="shared" si="90"/>
        <v>77.70235000000001</v>
      </c>
      <c r="G969" s="106">
        <f t="shared" si="91"/>
        <v>0</v>
      </c>
      <c r="H969" s="107">
        <f t="shared" si="92"/>
        <v>0.57547204087146342</v>
      </c>
    </row>
    <row r="970" spans="1:8" ht="15.75" customHeight="1">
      <c r="A970" s="102">
        <f t="shared" si="93"/>
        <v>27</v>
      </c>
      <c r="B970" s="103" t="str">
        <f t="shared" si="93"/>
        <v>27-FIROZABAD</v>
      </c>
      <c r="C970" s="104">
        <f>[1]T6B_Pay_FG_FCI!E37</f>
        <v>121.91</v>
      </c>
      <c r="D970" s="105">
        <f>[1]T6B_Pay_FG_FCI!G37+[1]T6B_Pay_FG_FCI!J37</f>
        <v>122.89715000000001</v>
      </c>
      <c r="E970" s="105">
        <f>[1]T6B_Pay_FG_FCI!I37+[1]T6B_Pay_FG_FCI!K37</f>
        <v>121.91</v>
      </c>
      <c r="F970" s="106">
        <f t="shared" si="90"/>
        <v>0.98715000000001396</v>
      </c>
      <c r="G970" s="106">
        <f t="shared" si="91"/>
        <v>0</v>
      </c>
      <c r="H970" s="107">
        <f t="shared" si="92"/>
        <v>0.99196767378250827</v>
      </c>
    </row>
    <row r="971" spans="1:8" ht="15.75" customHeight="1">
      <c r="A971" s="102">
        <f t="shared" si="93"/>
        <v>28</v>
      </c>
      <c r="B971" s="103" t="str">
        <f t="shared" si="93"/>
        <v>28-G.B. NAGAR</v>
      </c>
      <c r="C971" s="104">
        <f>[1]T6B_Pay_FG_FCI!E38</f>
        <v>115.19</v>
      </c>
      <c r="D971" s="105">
        <f>[1]T6B_Pay_FG_FCI!G38+[1]T6B_Pay_FG_FCI!J38</f>
        <v>109.07352</v>
      </c>
      <c r="E971" s="105">
        <f>[1]T6B_Pay_FG_FCI!I38+[1]T6B_Pay_FG_FCI!K38</f>
        <v>109.07352</v>
      </c>
      <c r="F971" s="106">
        <f t="shared" si="90"/>
        <v>0</v>
      </c>
      <c r="G971" s="106">
        <f t="shared" si="91"/>
        <v>6.1164799999999957</v>
      </c>
      <c r="H971" s="107">
        <f t="shared" si="92"/>
        <v>1</v>
      </c>
    </row>
    <row r="972" spans="1:8" ht="15.75" customHeight="1">
      <c r="A972" s="102">
        <f t="shared" si="93"/>
        <v>29</v>
      </c>
      <c r="B972" s="103" t="str">
        <f t="shared" si="93"/>
        <v>29-GHAZIPUR</v>
      </c>
      <c r="C972" s="104">
        <f>[1]T6B_Pay_FG_FCI!E39</f>
        <v>203.89</v>
      </c>
      <c r="D972" s="105">
        <f>[1]T6B_Pay_FG_FCI!G39+[1]T6B_Pay_FG_FCI!J39</f>
        <v>211.34287</v>
      </c>
      <c r="E972" s="105">
        <f>[1]T6B_Pay_FG_FCI!I39+[1]T6B_Pay_FG_FCI!K39</f>
        <v>203.89</v>
      </c>
      <c r="F972" s="106">
        <f t="shared" si="90"/>
        <v>7.4528700000000185</v>
      </c>
      <c r="G972" s="106">
        <f t="shared" si="91"/>
        <v>0</v>
      </c>
      <c r="H972" s="107">
        <f t="shared" si="92"/>
        <v>0.96473564497349729</v>
      </c>
    </row>
    <row r="973" spans="1:8" ht="15.75" customHeight="1">
      <c r="A973" s="102">
        <f t="shared" si="93"/>
        <v>30</v>
      </c>
      <c r="B973" s="103" t="str">
        <f t="shared" si="93"/>
        <v>30-GHAZIYABAD</v>
      </c>
      <c r="C973" s="104">
        <f>[1]T6B_Pay_FG_FCI!E40</f>
        <v>68.650000000000006</v>
      </c>
      <c r="D973" s="105">
        <f>[1]T6B_Pay_FG_FCI!G40+[1]T6B_Pay_FG_FCI!J40</f>
        <v>55.75244</v>
      </c>
      <c r="E973" s="105">
        <f>[1]T6B_Pay_FG_FCI!I40+[1]T6B_Pay_FG_FCI!K40</f>
        <v>55.75244</v>
      </c>
      <c r="F973" s="106">
        <f t="shared" si="90"/>
        <v>0</v>
      </c>
      <c r="G973" s="106">
        <f t="shared" si="91"/>
        <v>12.897560000000006</v>
      </c>
      <c r="H973" s="107">
        <f t="shared" si="92"/>
        <v>1</v>
      </c>
    </row>
    <row r="974" spans="1:8" ht="15.75" customHeight="1">
      <c r="A974" s="102">
        <f t="shared" si="93"/>
        <v>31</v>
      </c>
      <c r="B974" s="103" t="str">
        <f t="shared" si="93"/>
        <v>31-GONDA</v>
      </c>
      <c r="C974" s="104">
        <f>[1]T6B_Pay_FG_FCI!E41</f>
        <v>288.79000000000002</v>
      </c>
      <c r="D974" s="105">
        <f>[1]T6B_Pay_FG_FCI!G41+[1]T6B_Pay_FG_FCI!J41</f>
        <v>294.51453000000004</v>
      </c>
      <c r="E974" s="105">
        <f>[1]T6B_Pay_FG_FCI!I41+[1]T6B_Pay_FG_FCI!K41</f>
        <v>288.78999999999996</v>
      </c>
      <c r="F974" s="106">
        <f t="shared" si="90"/>
        <v>5.7245300000000725</v>
      </c>
      <c r="G974" s="106">
        <f t="shared" si="91"/>
        <v>0</v>
      </c>
      <c r="H974" s="107">
        <f t="shared" si="92"/>
        <v>0.98056282656071303</v>
      </c>
    </row>
    <row r="975" spans="1:8" ht="15.75" customHeight="1">
      <c r="A975" s="102">
        <f t="shared" si="93"/>
        <v>32</v>
      </c>
      <c r="B975" s="103" t="str">
        <f t="shared" si="93"/>
        <v>32-GORAKHPUR</v>
      </c>
      <c r="C975" s="104">
        <f>[1]T6B_Pay_FG_FCI!E42</f>
        <v>228.39</v>
      </c>
      <c r="D975" s="105">
        <f>[1]T6B_Pay_FG_FCI!G42+[1]T6B_Pay_FG_FCI!J42</f>
        <v>228.97649000000001</v>
      </c>
      <c r="E975" s="105">
        <f>[1]T6B_Pay_FG_FCI!I42+[1]T6B_Pay_FG_FCI!K42</f>
        <v>228.39</v>
      </c>
      <c r="F975" s="106">
        <f t="shared" si="90"/>
        <v>0.58649000000002616</v>
      </c>
      <c r="G975" s="106">
        <f t="shared" si="91"/>
        <v>0</v>
      </c>
      <c r="H975" s="107">
        <f t="shared" si="92"/>
        <v>0.99743864533865456</v>
      </c>
    </row>
    <row r="976" spans="1:8" ht="15.75" customHeight="1">
      <c r="A976" s="102">
        <f t="shared" ref="A976:B991" si="94">A71</f>
        <v>33</v>
      </c>
      <c r="B976" s="103" t="str">
        <f t="shared" si="94"/>
        <v>33-HAMEERPUR</v>
      </c>
      <c r="C976" s="104">
        <f>[1]T6B_Pay_FG_FCI!E43</f>
        <v>87.85</v>
      </c>
      <c r="D976" s="105">
        <f>[1]T6B_Pay_FG_FCI!G43+[1]T6B_Pay_FG_FCI!J43</f>
        <v>88.262900000000002</v>
      </c>
      <c r="E976" s="105">
        <f>[1]T6B_Pay_FG_FCI!I43+[1]T6B_Pay_FG_FCI!K43</f>
        <v>87.85</v>
      </c>
      <c r="F976" s="106">
        <f t="shared" si="90"/>
        <v>0.41290000000000759</v>
      </c>
      <c r="G976" s="106">
        <f t="shared" si="91"/>
        <v>0</v>
      </c>
      <c r="H976" s="107">
        <f t="shared" si="92"/>
        <v>0.99532193027874671</v>
      </c>
    </row>
    <row r="977" spans="1:8" ht="15.75" customHeight="1">
      <c r="A977" s="102">
        <f t="shared" si="94"/>
        <v>34</v>
      </c>
      <c r="B977" s="103" t="str">
        <f t="shared" si="94"/>
        <v>34-HARDOI</v>
      </c>
      <c r="C977" s="104">
        <f>[1]T6B_Pay_FG_FCI!E44</f>
        <v>196.88</v>
      </c>
      <c r="D977" s="105">
        <f>[1]T6B_Pay_FG_FCI!G44+[1]T6B_Pay_FG_FCI!J44</f>
        <v>285.10525999999999</v>
      </c>
      <c r="E977" s="105">
        <f>[1]T6B_Pay_FG_FCI!I44+[1]T6B_Pay_FG_FCI!K44</f>
        <v>196.88</v>
      </c>
      <c r="F977" s="106">
        <f t="shared" si="90"/>
        <v>88.225259999999992</v>
      </c>
      <c r="G977" s="106">
        <f t="shared" si="91"/>
        <v>0</v>
      </c>
      <c r="H977" s="107">
        <f t="shared" si="92"/>
        <v>0.69055197368157994</v>
      </c>
    </row>
    <row r="978" spans="1:8" ht="15.75" customHeight="1">
      <c r="A978" s="102">
        <f t="shared" si="94"/>
        <v>35</v>
      </c>
      <c r="B978" s="103" t="str">
        <f t="shared" si="94"/>
        <v>35-HATHRAS</v>
      </c>
      <c r="C978" s="104">
        <f>[1]T6B_Pay_FG_FCI!E45</f>
        <v>50.29</v>
      </c>
      <c r="D978" s="105">
        <f>[1]T6B_Pay_FG_FCI!G45+[1]T6B_Pay_FG_FCI!J45</f>
        <v>79.273349999999994</v>
      </c>
      <c r="E978" s="105">
        <f>[1]T6B_Pay_FG_FCI!I45+[1]T6B_Pay_FG_FCI!K45</f>
        <v>50.29</v>
      </c>
      <c r="F978" s="106">
        <f t="shared" si="90"/>
        <v>28.983349999999994</v>
      </c>
      <c r="G978" s="106">
        <f t="shared" si="91"/>
        <v>0</v>
      </c>
      <c r="H978" s="107">
        <f t="shared" si="92"/>
        <v>0.63438721840315826</v>
      </c>
    </row>
    <row r="979" spans="1:8" ht="15.75" customHeight="1">
      <c r="A979" s="102">
        <f t="shared" si="94"/>
        <v>36</v>
      </c>
      <c r="B979" s="103" t="str">
        <f t="shared" si="94"/>
        <v>36-ITAWAH</v>
      </c>
      <c r="C979" s="104">
        <f>[1]T6B_Pay_FG_FCI!E46</f>
        <v>91.09</v>
      </c>
      <c r="D979" s="105">
        <f>[1]T6B_Pay_FG_FCI!G46+[1]T6B_Pay_FG_FCI!J46</f>
        <v>91.100629999999995</v>
      </c>
      <c r="E979" s="105">
        <f>[1]T6B_Pay_FG_FCI!I46+[1]T6B_Pay_FG_FCI!K46</f>
        <v>91.09</v>
      </c>
      <c r="F979" s="106">
        <f t="shared" si="90"/>
        <v>1.0629999999991924E-2</v>
      </c>
      <c r="G979" s="106">
        <f t="shared" si="91"/>
        <v>0</v>
      </c>
      <c r="H979" s="107">
        <f t="shared" si="92"/>
        <v>0.99988331584534607</v>
      </c>
    </row>
    <row r="980" spans="1:8" ht="15.75" customHeight="1">
      <c r="A980" s="102">
        <f t="shared" si="94"/>
        <v>37</v>
      </c>
      <c r="B980" s="103" t="str">
        <f t="shared" si="94"/>
        <v>37-J.P. NAGAR</v>
      </c>
      <c r="C980" s="104">
        <f>[1]T6B_Pay_FG_FCI!E47</f>
        <v>96.81</v>
      </c>
      <c r="D980" s="105">
        <f>[1]T6B_Pay_FG_FCI!G47+[1]T6B_Pay_FG_FCI!J47</f>
        <v>97.695139999999995</v>
      </c>
      <c r="E980" s="105">
        <f>[1]T6B_Pay_FG_FCI!I47+[1]T6B_Pay_FG_FCI!K47</f>
        <v>96.81</v>
      </c>
      <c r="F980" s="106">
        <f t="shared" si="90"/>
        <v>0.88513999999999271</v>
      </c>
      <c r="G980" s="106">
        <f t="shared" si="91"/>
        <v>0</v>
      </c>
      <c r="H980" s="107">
        <f t="shared" si="92"/>
        <v>0.99093977448622328</v>
      </c>
    </row>
    <row r="981" spans="1:8" ht="15.75" customHeight="1">
      <c r="A981" s="102">
        <f t="shared" si="94"/>
        <v>38</v>
      </c>
      <c r="B981" s="103" t="str">
        <f t="shared" si="94"/>
        <v>38-JALAUN</v>
      </c>
      <c r="C981" s="104">
        <f>[1]T6B_Pay_FG_FCI!E48</f>
        <v>94.61</v>
      </c>
      <c r="D981" s="105">
        <f>[1]T6B_Pay_FG_FCI!G48+[1]T6B_Pay_FG_FCI!J48</f>
        <v>95.114959999999996</v>
      </c>
      <c r="E981" s="105">
        <f>[1]T6B_Pay_FG_FCI!I48+[1]T6B_Pay_FG_FCI!K48</f>
        <v>94.61</v>
      </c>
      <c r="F981" s="106">
        <f t="shared" si="90"/>
        <v>0.50495999999999697</v>
      </c>
      <c r="G981" s="106">
        <f t="shared" si="91"/>
        <v>0</v>
      </c>
      <c r="H981" s="107">
        <f t="shared" si="92"/>
        <v>0.9946910559600719</v>
      </c>
    </row>
    <row r="982" spans="1:8" ht="15.75" customHeight="1">
      <c r="A982" s="102">
        <f t="shared" si="94"/>
        <v>39</v>
      </c>
      <c r="B982" s="103" t="str">
        <f t="shared" si="94"/>
        <v>39-JAUNPUR</v>
      </c>
      <c r="C982" s="104">
        <f>[1]T6B_Pay_FG_FCI!E49</f>
        <v>260.82</v>
      </c>
      <c r="D982" s="105">
        <f>[1]T6B_Pay_FG_FCI!G49+[1]T6B_Pay_FG_FCI!J49</f>
        <v>260.82308999999998</v>
      </c>
      <c r="E982" s="105">
        <f>[1]T6B_Pay_FG_FCI!I49+[1]T6B_Pay_FG_FCI!K49</f>
        <v>260.82</v>
      </c>
      <c r="F982" s="106">
        <f t="shared" si="90"/>
        <v>3.0899999999860484E-3</v>
      </c>
      <c r="G982" s="106">
        <f t="shared" si="91"/>
        <v>0</v>
      </c>
      <c r="H982" s="107">
        <f t="shared" si="92"/>
        <v>0.99998815288937803</v>
      </c>
    </row>
    <row r="983" spans="1:8" ht="15.75" customHeight="1">
      <c r="A983" s="102">
        <f t="shared" si="94"/>
        <v>40</v>
      </c>
      <c r="B983" s="103" t="str">
        <f t="shared" si="94"/>
        <v>40-JHANSI</v>
      </c>
      <c r="C983" s="104">
        <f>[1]T6B_Pay_FG_FCI!E50</f>
        <v>134.16</v>
      </c>
      <c r="D983" s="105">
        <f>[1]T6B_Pay_FG_FCI!G50+[1]T6B_Pay_FG_FCI!J50</f>
        <v>134.46228000000002</v>
      </c>
      <c r="E983" s="105">
        <f>[1]T6B_Pay_FG_FCI!I50+[1]T6B_Pay_FG_FCI!K50</f>
        <v>134.16</v>
      </c>
      <c r="F983" s="106">
        <f t="shared" si="90"/>
        <v>0.30228000000002453</v>
      </c>
      <c r="G983" s="106">
        <f t="shared" si="91"/>
        <v>0</v>
      </c>
      <c r="H983" s="107">
        <f t="shared" si="92"/>
        <v>0.99775193459459388</v>
      </c>
    </row>
    <row r="984" spans="1:8" ht="15.75" customHeight="1">
      <c r="A984" s="102">
        <f t="shared" si="94"/>
        <v>41</v>
      </c>
      <c r="B984" s="103" t="str">
        <f t="shared" si="94"/>
        <v>41-KANNAUJ</v>
      </c>
      <c r="C984" s="104">
        <f>[1]T6B_Pay_FG_FCI!E51</f>
        <v>131.13</v>
      </c>
      <c r="D984" s="105">
        <f>[1]T6B_Pay_FG_FCI!G51+[1]T6B_Pay_FG_FCI!J51</f>
        <v>104.58000000000001</v>
      </c>
      <c r="E984" s="105">
        <f>[1]T6B_Pay_FG_FCI!I51+[1]T6B_Pay_FG_FCI!K51</f>
        <v>102.88</v>
      </c>
      <c r="F984" s="106">
        <f t="shared" si="90"/>
        <v>1.7000000000000171</v>
      </c>
      <c r="G984" s="106">
        <f t="shared" si="91"/>
        <v>28.25</v>
      </c>
      <c r="H984" s="107">
        <f t="shared" si="92"/>
        <v>0.98374450181679085</v>
      </c>
    </row>
    <row r="985" spans="1:8" ht="15.75" customHeight="1">
      <c r="A985" s="102">
        <f t="shared" si="94"/>
        <v>42</v>
      </c>
      <c r="B985" s="103" t="str">
        <f t="shared" si="94"/>
        <v>42-KANPUR DEHAT</v>
      </c>
      <c r="C985" s="104">
        <f>[1]T6B_Pay_FG_FCI!E52</f>
        <v>106.04</v>
      </c>
      <c r="D985" s="105">
        <f>[1]T6B_Pay_FG_FCI!G52+[1]T6B_Pay_FG_FCI!J52</f>
        <v>92.685559999999995</v>
      </c>
      <c r="E985" s="105">
        <f>[1]T6B_Pay_FG_FCI!I52+[1]T6B_Pay_FG_FCI!K52</f>
        <v>92.636700000000005</v>
      </c>
      <c r="F985" s="106">
        <f t="shared" si="90"/>
        <v>4.8859999999990578E-2</v>
      </c>
      <c r="G985" s="106">
        <f t="shared" si="91"/>
        <v>13.403300000000002</v>
      </c>
      <c r="H985" s="107">
        <f t="shared" si="92"/>
        <v>0.99947284129264591</v>
      </c>
    </row>
    <row r="986" spans="1:8" ht="15.75" customHeight="1">
      <c r="A986" s="102">
        <f t="shared" si="94"/>
        <v>43</v>
      </c>
      <c r="B986" s="103" t="str">
        <f t="shared" si="94"/>
        <v>43-KANPUR NAGAR</v>
      </c>
      <c r="C986" s="104">
        <f>[1]T6B_Pay_FG_FCI!E53</f>
        <v>85.37</v>
      </c>
      <c r="D986" s="105">
        <f>[1]T6B_Pay_FG_FCI!G53+[1]T6B_Pay_FG_FCI!J53</f>
        <v>87.163929999999993</v>
      </c>
      <c r="E986" s="105">
        <f>[1]T6B_Pay_FG_FCI!I53+[1]T6B_Pay_FG_FCI!K53</f>
        <v>85.37</v>
      </c>
      <c r="F986" s="106">
        <f t="shared" si="90"/>
        <v>1.7939299999999889</v>
      </c>
      <c r="G986" s="106">
        <f t="shared" si="91"/>
        <v>0</v>
      </c>
      <c r="H986" s="107">
        <f t="shared" si="92"/>
        <v>0.97941889494886258</v>
      </c>
    </row>
    <row r="987" spans="1:8" ht="15.75" customHeight="1">
      <c r="A987" s="102">
        <f t="shared" si="94"/>
        <v>44</v>
      </c>
      <c r="B987" s="103" t="str">
        <f t="shared" si="94"/>
        <v>44-KAAS GANJ</v>
      </c>
      <c r="C987" s="104">
        <f>[1]T6B_Pay_FG_FCI!E54</f>
        <v>51.83</v>
      </c>
      <c r="D987" s="105">
        <f>[1]T6B_Pay_FG_FCI!G54+[1]T6B_Pay_FG_FCI!J54</f>
        <v>85.248099999999994</v>
      </c>
      <c r="E987" s="105">
        <f>[1]T6B_Pay_FG_FCI!I54+[1]T6B_Pay_FG_FCI!K54</f>
        <v>51.83</v>
      </c>
      <c r="F987" s="106">
        <f t="shared" si="90"/>
        <v>33.418099999999995</v>
      </c>
      <c r="G987" s="106">
        <f t="shared" si="91"/>
        <v>0</v>
      </c>
      <c r="H987" s="107">
        <f t="shared" si="92"/>
        <v>0.6079900901017149</v>
      </c>
    </row>
    <row r="988" spans="1:8" ht="15.75" customHeight="1">
      <c r="A988" s="102">
        <f t="shared" si="94"/>
        <v>45</v>
      </c>
      <c r="B988" s="103" t="str">
        <f t="shared" si="94"/>
        <v>45-KAUSHAMBI</v>
      </c>
      <c r="C988" s="104">
        <f>[1]T6B_Pay_FG_FCI!E55</f>
        <v>63.12</v>
      </c>
      <c r="D988" s="105">
        <f>[1]T6B_Pay_FG_FCI!G55+[1]T6B_Pay_FG_FCI!J55</f>
        <v>115.65896000000001</v>
      </c>
      <c r="E988" s="105">
        <f>[1]T6B_Pay_FG_FCI!I55+[1]T6B_Pay_FG_FCI!K55</f>
        <v>63.120000000000005</v>
      </c>
      <c r="F988" s="106">
        <f t="shared" si="90"/>
        <v>52.538960000000003</v>
      </c>
      <c r="G988" s="106">
        <f t="shared" si="91"/>
        <v>0</v>
      </c>
      <c r="H988" s="107">
        <f t="shared" si="92"/>
        <v>0.54574241373085142</v>
      </c>
    </row>
    <row r="989" spans="1:8" ht="15.75" customHeight="1">
      <c r="A989" s="102">
        <f t="shared" si="94"/>
        <v>46</v>
      </c>
      <c r="B989" s="103" t="str">
        <f t="shared" si="94"/>
        <v>46-KUSHINAGAR</v>
      </c>
      <c r="C989" s="104">
        <f>[1]T6B_Pay_FG_FCI!E56</f>
        <v>171.93</v>
      </c>
      <c r="D989" s="105">
        <f>[1]T6B_Pay_FG_FCI!G56+[1]T6B_Pay_FG_FCI!J56</f>
        <v>170.72353000000001</v>
      </c>
      <c r="E989" s="105">
        <f>[1]T6B_Pay_FG_FCI!I56+[1]T6B_Pay_FG_FCI!K56</f>
        <v>170.72353000000001</v>
      </c>
      <c r="F989" s="106">
        <f t="shared" si="90"/>
        <v>0</v>
      </c>
      <c r="G989" s="106">
        <f t="shared" si="91"/>
        <v>1.2064699999999959</v>
      </c>
      <c r="H989" s="107">
        <f t="shared" si="92"/>
        <v>1</v>
      </c>
    </row>
    <row r="990" spans="1:8" ht="15.75" customHeight="1">
      <c r="A990" s="102">
        <f t="shared" si="94"/>
        <v>47</v>
      </c>
      <c r="B990" s="103" t="str">
        <f t="shared" si="94"/>
        <v>47-LAKHIMPUR KHERI</v>
      </c>
      <c r="C990" s="104">
        <f>[1]T6B_Pay_FG_FCI!E57</f>
        <v>291.57</v>
      </c>
      <c r="D990" s="105">
        <f>[1]T6B_Pay_FG_FCI!G57+[1]T6B_Pay_FG_FCI!J57</f>
        <v>327.40867000000003</v>
      </c>
      <c r="E990" s="105">
        <f>[1]T6B_Pay_FG_FCI!I57+[1]T6B_Pay_FG_FCI!K57</f>
        <v>291.57</v>
      </c>
      <c r="F990" s="106">
        <f t="shared" si="90"/>
        <v>35.838670000000036</v>
      </c>
      <c r="G990" s="106">
        <f t="shared" si="91"/>
        <v>0</v>
      </c>
      <c r="H990" s="107">
        <f t="shared" si="92"/>
        <v>0.89053842098927916</v>
      </c>
    </row>
    <row r="991" spans="1:8" ht="15.75" customHeight="1">
      <c r="A991" s="102">
        <f t="shared" si="94"/>
        <v>48</v>
      </c>
      <c r="B991" s="103" t="str">
        <f t="shared" si="94"/>
        <v>48-LALITPUR</v>
      </c>
      <c r="C991" s="104">
        <f>[1]T6B_Pay_FG_FCI!E58</f>
        <v>78.03</v>
      </c>
      <c r="D991" s="105">
        <f>[1]T6B_Pay_FG_FCI!G58+[1]T6B_Pay_FG_FCI!J58</f>
        <v>149.93538999999998</v>
      </c>
      <c r="E991" s="105">
        <f>[1]T6B_Pay_FG_FCI!I58+[1]T6B_Pay_FG_FCI!K58</f>
        <v>78.03</v>
      </c>
      <c r="F991" s="106">
        <f t="shared" si="90"/>
        <v>71.905389999999983</v>
      </c>
      <c r="G991" s="106">
        <f t="shared" si="91"/>
        <v>0</v>
      </c>
      <c r="H991" s="107">
        <f t="shared" si="92"/>
        <v>0.52042416403492209</v>
      </c>
    </row>
    <row r="992" spans="1:8" ht="15.75" customHeight="1">
      <c r="A992" s="102">
        <f t="shared" ref="A992:B1007" si="95">A87</f>
        <v>49</v>
      </c>
      <c r="B992" s="103" t="str">
        <f t="shared" si="95"/>
        <v>49-LUCKNOW</v>
      </c>
      <c r="C992" s="104">
        <f>[1]T6B_Pay_FG_FCI!E59</f>
        <v>89.33</v>
      </c>
      <c r="D992" s="105">
        <f>[1]T6B_Pay_FG_FCI!G59+[1]T6B_Pay_FG_FCI!J59</f>
        <v>133.72681</v>
      </c>
      <c r="E992" s="105">
        <f>[1]T6B_Pay_FG_FCI!I59+[1]T6B_Pay_FG_FCI!K59</f>
        <v>89.33</v>
      </c>
      <c r="F992" s="106">
        <f t="shared" si="90"/>
        <v>44.396810000000002</v>
      </c>
      <c r="G992" s="106">
        <f t="shared" si="91"/>
        <v>0</v>
      </c>
      <c r="H992" s="107">
        <f t="shared" si="92"/>
        <v>0.66800367106640768</v>
      </c>
    </row>
    <row r="993" spans="1:8" ht="15.75" customHeight="1">
      <c r="A993" s="102">
        <f t="shared" si="95"/>
        <v>50</v>
      </c>
      <c r="B993" s="103" t="str">
        <f t="shared" si="95"/>
        <v>50-MAHOBA</v>
      </c>
      <c r="C993" s="104">
        <f>[1]T6B_Pay_FG_FCI!E60</f>
        <v>91.61</v>
      </c>
      <c r="D993" s="105">
        <f>[1]T6B_Pay_FG_FCI!G60+[1]T6B_Pay_FG_FCI!J60</f>
        <v>91.853560000000002</v>
      </c>
      <c r="E993" s="105">
        <f>[1]T6B_Pay_FG_FCI!I60+[1]T6B_Pay_FG_FCI!K60</f>
        <v>91.61</v>
      </c>
      <c r="F993" s="106">
        <f t="shared" si="90"/>
        <v>0.24356000000000222</v>
      </c>
      <c r="G993" s="106">
        <f t="shared" si="91"/>
        <v>0</v>
      </c>
      <c r="H993" s="107">
        <f t="shared" si="92"/>
        <v>0.99734838802110659</v>
      </c>
    </row>
    <row r="994" spans="1:8" ht="15.75" customHeight="1">
      <c r="A994" s="102">
        <f t="shared" si="95"/>
        <v>51</v>
      </c>
      <c r="B994" s="103" t="str">
        <f t="shared" si="95"/>
        <v>51-MAHRAJGANJ</v>
      </c>
      <c r="C994" s="104">
        <f>[1]T6B_Pay_FG_FCI!E61</f>
        <v>158.52000000000001</v>
      </c>
      <c r="D994" s="105">
        <f>[1]T6B_Pay_FG_FCI!G61+[1]T6B_Pay_FG_FCI!J61</f>
        <v>152.49376000000001</v>
      </c>
      <c r="E994" s="105">
        <f>[1]T6B_Pay_FG_FCI!I61+[1]T6B_Pay_FG_FCI!K61</f>
        <v>158.52000000000001</v>
      </c>
      <c r="F994" s="106">
        <f t="shared" si="90"/>
        <v>-6.0262400000000014</v>
      </c>
      <c r="G994" s="106">
        <f t="shared" si="91"/>
        <v>0</v>
      </c>
      <c r="H994" s="107">
        <f t="shared" si="92"/>
        <v>1.0395179448654162</v>
      </c>
    </row>
    <row r="995" spans="1:8" ht="15.75" customHeight="1">
      <c r="A995" s="102">
        <f t="shared" si="95"/>
        <v>52</v>
      </c>
      <c r="B995" s="103" t="str">
        <f t="shared" si="95"/>
        <v>52-MAINPURI</v>
      </c>
      <c r="C995" s="104">
        <f>[1]T6B_Pay_FG_FCI!E62</f>
        <v>62.62</v>
      </c>
      <c r="D995" s="105">
        <f>[1]T6B_Pay_FG_FCI!G62+[1]T6B_Pay_FG_FCI!J62</f>
        <v>116.18115</v>
      </c>
      <c r="E995" s="105">
        <f>[1]T6B_Pay_FG_FCI!I62+[1]T6B_Pay_FG_FCI!K62</f>
        <v>62.62</v>
      </c>
      <c r="F995" s="106">
        <f t="shared" si="90"/>
        <v>53.561150000000005</v>
      </c>
      <c r="G995" s="106">
        <f t="shared" si="91"/>
        <v>0</v>
      </c>
      <c r="H995" s="107">
        <f t="shared" si="92"/>
        <v>0.53898588540395753</v>
      </c>
    </row>
    <row r="996" spans="1:8" ht="15.75" customHeight="1">
      <c r="A996" s="102">
        <f t="shared" si="95"/>
        <v>53</v>
      </c>
      <c r="B996" s="103" t="str">
        <f t="shared" si="95"/>
        <v>53-MATHURA</v>
      </c>
      <c r="C996" s="104">
        <f>[1]T6B_Pay_FG_FCI!E63</f>
        <v>76.42</v>
      </c>
      <c r="D996" s="105">
        <f>[1]T6B_Pay_FG_FCI!G63+[1]T6B_Pay_FG_FCI!J63</f>
        <v>71.749809999999997</v>
      </c>
      <c r="E996" s="105">
        <f>[1]T6B_Pay_FG_FCI!I63+[1]T6B_Pay_FG_FCI!K63</f>
        <v>71.749809999999997</v>
      </c>
      <c r="F996" s="106">
        <f t="shared" si="90"/>
        <v>0</v>
      </c>
      <c r="G996" s="106">
        <f t="shared" si="91"/>
        <v>4.6701900000000052</v>
      </c>
      <c r="H996" s="107">
        <f t="shared" si="92"/>
        <v>1</v>
      </c>
    </row>
    <row r="997" spans="1:8" ht="15.75" customHeight="1">
      <c r="A997" s="102">
        <f t="shared" si="95"/>
        <v>54</v>
      </c>
      <c r="B997" s="103" t="str">
        <f t="shared" si="95"/>
        <v>54-MAU</v>
      </c>
      <c r="C997" s="104">
        <f>[1]T6B_Pay_FG_FCI!E64</f>
        <v>142.07</v>
      </c>
      <c r="D997" s="105">
        <f>[1]T6B_Pay_FG_FCI!G64+[1]T6B_Pay_FG_FCI!J64</f>
        <v>125.37860999999999</v>
      </c>
      <c r="E997" s="105">
        <f>[1]T6B_Pay_FG_FCI!I64+[1]T6B_Pay_FG_FCI!K64</f>
        <v>125.08411</v>
      </c>
      <c r="F997" s="106">
        <f t="shared" si="90"/>
        <v>0.29449999999999932</v>
      </c>
      <c r="G997" s="106">
        <f t="shared" si="91"/>
        <v>16.985889999999998</v>
      </c>
      <c r="H997" s="107">
        <f t="shared" si="92"/>
        <v>0.99765111449233645</v>
      </c>
    </row>
    <row r="998" spans="1:8" ht="15.75" customHeight="1">
      <c r="A998" s="102">
        <f t="shared" si="95"/>
        <v>55</v>
      </c>
      <c r="B998" s="103" t="str">
        <f t="shared" si="95"/>
        <v>55-MEERUT</v>
      </c>
      <c r="C998" s="104">
        <f>[1]T6B_Pay_FG_FCI!E65</f>
        <v>114.36</v>
      </c>
      <c r="D998" s="105">
        <f>[1]T6B_Pay_FG_FCI!G65+[1]T6B_Pay_FG_FCI!J65</f>
        <v>115.73785000000001</v>
      </c>
      <c r="E998" s="105">
        <f>[1]T6B_Pay_FG_FCI!I65+[1]T6B_Pay_FG_FCI!K65</f>
        <v>114.35999999999999</v>
      </c>
      <c r="F998" s="106">
        <f t="shared" si="90"/>
        <v>1.3778500000000236</v>
      </c>
      <c r="G998" s="106">
        <f t="shared" si="91"/>
        <v>0</v>
      </c>
      <c r="H998" s="107">
        <f t="shared" si="92"/>
        <v>0.98809507866268442</v>
      </c>
    </row>
    <row r="999" spans="1:8" ht="15.75" customHeight="1">
      <c r="A999" s="102">
        <f t="shared" si="95"/>
        <v>56</v>
      </c>
      <c r="B999" s="103" t="str">
        <f t="shared" si="95"/>
        <v>56-MIRZAPUR</v>
      </c>
      <c r="C999" s="104">
        <f>[1]T6B_Pay_FG_FCI!E66</f>
        <v>190.25</v>
      </c>
      <c r="D999" s="105">
        <f>[1]T6B_Pay_FG_FCI!G66+[1]T6B_Pay_FG_FCI!J66</f>
        <v>191.88454999999999</v>
      </c>
      <c r="E999" s="105">
        <f>[1]T6B_Pay_FG_FCI!I66+[1]T6B_Pay_FG_FCI!K66</f>
        <v>190.08420000000001</v>
      </c>
      <c r="F999" s="106">
        <f t="shared" si="90"/>
        <v>1.8003499999999804</v>
      </c>
      <c r="G999" s="106">
        <f t="shared" si="91"/>
        <v>0.16579999999999018</v>
      </c>
      <c r="H999" s="107">
        <f t="shared" si="92"/>
        <v>0.99061753538781527</v>
      </c>
    </row>
    <row r="1000" spans="1:8" ht="15.75" customHeight="1">
      <c r="A1000" s="102">
        <f t="shared" si="95"/>
        <v>57</v>
      </c>
      <c r="B1000" s="103" t="str">
        <f t="shared" si="95"/>
        <v>57-MORADABAD</v>
      </c>
      <c r="C1000" s="104">
        <f>[1]T6B_Pay_FG_FCI!E67</f>
        <v>124.34</v>
      </c>
      <c r="D1000" s="105">
        <f>[1]T6B_Pay_FG_FCI!G67+[1]T6B_Pay_FG_FCI!J67</f>
        <v>125.38036</v>
      </c>
      <c r="E1000" s="105">
        <f>[1]T6B_Pay_FG_FCI!I67+[1]T6B_Pay_FG_FCI!K67</f>
        <v>124.34</v>
      </c>
      <c r="F1000" s="106">
        <f t="shared" si="90"/>
        <v>1.0403599999999926</v>
      </c>
      <c r="G1000" s="106">
        <f t="shared" si="91"/>
        <v>0</v>
      </c>
      <c r="H1000" s="107">
        <f t="shared" si="92"/>
        <v>0.99170236869634132</v>
      </c>
    </row>
    <row r="1001" spans="1:8" ht="15.75" customHeight="1">
      <c r="A1001" s="102">
        <f t="shared" si="95"/>
        <v>58</v>
      </c>
      <c r="B1001" s="103" t="str">
        <f t="shared" si="95"/>
        <v>58-MUZAFFARNAGAR</v>
      </c>
      <c r="C1001" s="104">
        <f>[1]T6B_Pay_FG_FCI!E68</f>
        <v>92.7</v>
      </c>
      <c r="D1001" s="105">
        <f>[1]T6B_Pay_FG_FCI!G68+[1]T6B_Pay_FG_FCI!J68</f>
        <v>93.897449999999992</v>
      </c>
      <c r="E1001" s="105">
        <f>[1]T6B_Pay_FG_FCI!I68+[1]T6B_Pay_FG_FCI!K68</f>
        <v>92.699999999999989</v>
      </c>
      <c r="F1001" s="106">
        <f t="shared" si="90"/>
        <v>1.1974500000000035</v>
      </c>
      <c r="G1001" s="106">
        <f t="shared" si="91"/>
        <v>0</v>
      </c>
      <c r="H1001" s="107">
        <f t="shared" si="92"/>
        <v>0.98724725751338294</v>
      </c>
    </row>
    <row r="1002" spans="1:8" ht="15.75" customHeight="1">
      <c r="A1002" s="102">
        <f t="shared" si="95"/>
        <v>59</v>
      </c>
      <c r="B1002" s="103" t="str">
        <f t="shared" si="95"/>
        <v>59-PILIBHIT</v>
      </c>
      <c r="C1002" s="104">
        <f>[1]T6B_Pay_FG_FCI!E69</f>
        <v>69.44</v>
      </c>
      <c r="D1002" s="105">
        <f>[1]T6B_Pay_FG_FCI!G69+[1]T6B_Pay_FG_FCI!J69</f>
        <v>99.182900000000004</v>
      </c>
      <c r="E1002" s="105">
        <f>[1]T6B_Pay_FG_FCI!I69+[1]T6B_Pay_FG_FCI!K69</f>
        <v>69.44</v>
      </c>
      <c r="F1002" s="106">
        <f t="shared" si="90"/>
        <v>29.742900000000006</v>
      </c>
      <c r="G1002" s="106">
        <f t="shared" si="91"/>
        <v>0</v>
      </c>
      <c r="H1002" s="107">
        <f t="shared" si="92"/>
        <v>0.70012068612633827</v>
      </c>
    </row>
    <row r="1003" spans="1:8" ht="15.75" customHeight="1">
      <c r="A1003" s="102">
        <f t="shared" si="95"/>
        <v>60</v>
      </c>
      <c r="B1003" s="103" t="str">
        <f t="shared" si="95"/>
        <v>60-PRATAPGARH</v>
      </c>
      <c r="C1003" s="104">
        <f>[1]T6B_Pay_FG_FCI!E70</f>
        <v>194.12</v>
      </c>
      <c r="D1003" s="105">
        <f>[1]T6B_Pay_FG_FCI!G70+[1]T6B_Pay_FG_FCI!J70</f>
        <v>194.12075999999999</v>
      </c>
      <c r="E1003" s="105">
        <f>[1]T6B_Pay_FG_FCI!I70+[1]T6B_Pay_FG_FCI!K70</f>
        <v>194.12</v>
      </c>
      <c r="F1003" s="106">
        <f t="shared" si="90"/>
        <v>7.5999999998543899E-4</v>
      </c>
      <c r="G1003" s="106">
        <f t="shared" si="91"/>
        <v>0</v>
      </c>
      <c r="H1003" s="107">
        <f t="shared" si="92"/>
        <v>0.99999608491126868</v>
      </c>
    </row>
    <row r="1004" spans="1:8" ht="15.75" customHeight="1">
      <c r="A1004" s="102">
        <f t="shared" si="95"/>
        <v>61</v>
      </c>
      <c r="B1004" s="103" t="str">
        <f t="shared" si="95"/>
        <v>61-RAI BAREILY</v>
      </c>
      <c r="C1004" s="104">
        <f>[1]T6B_Pay_FG_FCI!E71</f>
        <v>129.44999999999999</v>
      </c>
      <c r="D1004" s="105">
        <f>[1]T6B_Pay_FG_FCI!G71+[1]T6B_Pay_FG_FCI!J71</f>
        <v>129.56914</v>
      </c>
      <c r="E1004" s="105">
        <f>[1]T6B_Pay_FG_FCI!I71+[1]T6B_Pay_FG_FCI!K71</f>
        <v>129.44999999999999</v>
      </c>
      <c r="F1004" s="106">
        <f t="shared" si="90"/>
        <v>0.11914000000001579</v>
      </c>
      <c r="G1004" s="106">
        <f t="shared" si="91"/>
        <v>0</v>
      </c>
      <c r="H1004" s="107">
        <f t="shared" si="92"/>
        <v>0.99908049092553974</v>
      </c>
    </row>
    <row r="1005" spans="1:8" ht="15.75" customHeight="1">
      <c r="A1005" s="102">
        <f t="shared" si="95"/>
        <v>62</v>
      </c>
      <c r="B1005" s="103" t="str">
        <f t="shared" si="95"/>
        <v>62-RAMPUR</v>
      </c>
      <c r="C1005" s="104">
        <f>[1]T6B_Pay_FG_FCI!E72</f>
        <v>125.08</v>
      </c>
      <c r="D1005" s="105">
        <f>[1]T6B_Pay_FG_FCI!G72+[1]T6B_Pay_FG_FCI!J72</f>
        <v>125.97465</v>
      </c>
      <c r="E1005" s="105">
        <f>[1]T6B_Pay_FG_FCI!I72+[1]T6B_Pay_FG_FCI!K72</f>
        <v>125.07999999999998</v>
      </c>
      <c r="F1005" s="106">
        <f t="shared" si="90"/>
        <v>0.89465000000001282</v>
      </c>
      <c r="G1005" s="106">
        <f t="shared" si="91"/>
        <v>0</v>
      </c>
      <c r="H1005" s="107">
        <f t="shared" si="92"/>
        <v>0.99289817435491967</v>
      </c>
    </row>
    <row r="1006" spans="1:8" ht="15.75" customHeight="1">
      <c r="A1006" s="102">
        <f t="shared" si="95"/>
        <v>63</v>
      </c>
      <c r="B1006" s="103" t="str">
        <f t="shared" si="95"/>
        <v>63-SAHARANPUR</v>
      </c>
      <c r="C1006" s="104">
        <f>[1]T6B_Pay_FG_FCI!E73</f>
        <v>150.97999999999999</v>
      </c>
      <c r="D1006" s="105">
        <f>[1]T6B_Pay_FG_FCI!G73+[1]T6B_Pay_FG_FCI!J73</f>
        <v>152.51265000000001</v>
      </c>
      <c r="E1006" s="105">
        <f>[1]T6B_Pay_FG_FCI!I73+[1]T6B_Pay_FG_FCI!K73</f>
        <v>150.98000000000002</v>
      </c>
      <c r="F1006" s="106">
        <f t="shared" si="90"/>
        <v>1.5326499999999896</v>
      </c>
      <c r="G1006" s="106">
        <f t="shared" si="91"/>
        <v>0</v>
      </c>
      <c r="H1006" s="107">
        <f t="shared" si="92"/>
        <v>0.98995066966576217</v>
      </c>
    </row>
    <row r="1007" spans="1:8" ht="15.75" customHeight="1">
      <c r="A1007" s="102">
        <f t="shared" si="95"/>
        <v>64</v>
      </c>
      <c r="B1007" s="103" t="str">
        <f t="shared" si="95"/>
        <v>64-SANTKABIR NAGAR</v>
      </c>
      <c r="C1007" s="104">
        <f>[1]T6B_Pay_FG_FCI!E74</f>
        <v>60.09</v>
      </c>
      <c r="D1007" s="105">
        <f>[1]T6B_Pay_FG_FCI!G74+[1]T6B_Pay_FG_FCI!J74</f>
        <v>115.22914</v>
      </c>
      <c r="E1007" s="105">
        <f>[1]T6B_Pay_FG_FCI!I74+[1]T6B_Pay_FG_FCI!K74</f>
        <v>60.09</v>
      </c>
      <c r="F1007" s="106">
        <f t="shared" si="90"/>
        <v>55.139139999999998</v>
      </c>
      <c r="G1007" s="106">
        <f t="shared" si="91"/>
        <v>0</v>
      </c>
      <c r="H1007" s="107">
        <f t="shared" si="92"/>
        <v>0.52148267356677314</v>
      </c>
    </row>
    <row r="1008" spans="1:8" ht="15.75" customHeight="1">
      <c r="A1008" s="102">
        <f t="shared" ref="A1008:B1018" si="96">A103</f>
        <v>65</v>
      </c>
      <c r="B1008" s="103" t="str">
        <f t="shared" si="96"/>
        <v>65-SHAHJAHANPUR</v>
      </c>
      <c r="C1008" s="104">
        <f>[1]T6B_Pay_FG_FCI!E75</f>
        <v>220.9</v>
      </c>
      <c r="D1008" s="105">
        <f>[1]T6B_Pay_FG_FCI!G75+[1]T6B_Pay_FG_FCI!J75</f>
        <v>220.29948000000002</v>
      </c>
      <c r="E1008" s="105">
        <f>[1]T6B_Pay_FG_FCI!I75+[1]T6B_Pay_FG_FCI!K75</f>
        <v>220.29948000000002</v>
      </c>
      <c r="F1008" s="106">
        <f t="shared" si="90"/>
        <v>0</v>
      </c>
      <c r="G1008" s="106">
        <f t="shared" si="91"/>
        <v>0.60051999999998884</v>
      </c>
      <c r="H1008" s="107">
        <f t="shared" si="92"/>
        <v>1</v>
      </c>
    </row>
    <row r="1009" spans="1:8" ht="15.75" customHeight="1">
      <c r="A1009" s="102">
        <f t="shared" si="96"/>
        <v>66</v>
      </c>
      <c r="B1009" s="103" t="str">
        <f t="shared" si="96"/>
        <v>66-SHRAWASTI</v>
      </c>
      <c r="C1009" s="104">
        <f>[1]T6B_Pay_FG_FCI!E76</f>
        <v>40.57</v>
      </c>
      <c r="D1009" s="105">
        <f>[1]T6B_Pay_FG_FCI!G76+[1]T6B_Pay_FG_FCI!J76</f>
        <v>52.159779999999998</v>
      </c>
      <c r="E1009" s="105">
        <f>[1]T6B_Pay_FG_FCI!I76+[1]T6B_Pay_FG_FCI!K76</f>
        <v>40.181759999999997</v>
      </c>
      <c r="F1009" s="106">
        <f t="shared" ref="F1009:F1018" si="97">D1009-E1009</f>
        <v>11.978020000000001</v>
      </c>
      <c r="G1009" s="106">
        <f t="shared" ref="G1009:G1018" si="98">C1009-E1009</f>
        <v>0.38824000000000325</v>
      </c>
      <c r="H1009" s="107">
        <f t="shared" ref="H1009:H1018" si="99">E1009/D1009</f>
        <v>0.77035907743475907</v>
      </c>
    </row>
    <row r="1010" spans="1:8" ht="15.75" customHeight="1">
      <c r="A1010" s="102">
        <f t="shared" si="96"/>
        <v>67</v>
      </c>
      <c r="B1010" s="103" t="str">
        <f t="shared" si="96"/>
        <v>67-SIDDHARTHNAGAR</v>
      </c>
      <c r="C1010" s="104">
        <f>[1]T6B_Pay_FG_FCI!E77</f>
        <v>156.21</v>
      </c>
      <c r="D1010" s="105">
        <f>[1]T6B_Pay_FG_FCI!G77+[1]T6B_Pay_FG_FCI!J77</f>
        <v>224.30600000000001</v>
      </c>
      <c r="E1010" s="105">
        <f>[1]T6B_Pay_FG_FCI!I77+[1]T6B_Pay_FG_FCI!K77</f>
        <v>156.21</v>
      </c>
      <c r="F1010" s="106">
        <f t="shared" si="97"/>
        <v>68.096000000000004</v>
      </c>
      <c r="G1010" s="106">
        <f t="shared" si="98"/>
        <v>0</v>
      </c>
      <c r="H1010" s="107">
        <f t="shared" si="99"/>
        <v>0.69641471917826536</v>
      </c>
    </row>
    <row r="1011" spans="1:8" ht="15.75" customHeight="1">
      <c r="A1011" s="102">
        <f t="shared" si="96"/>
        <v>68</v>
      </c>
      <c r="B1011" s="103" t="str">
        <f t="shared" si="96"/>
        <v>68-SITAPUR</v>
      </c>
      <c r="C1011" s="104">
        <f>[1]T6B_Pay_FG_FCI!E78</f>
        <v>291.77</v>
      </c>
      <c r="D1011" s="105">
        <f>[1]T6B_Pay_FG_FCI!G78+[1]T6B_Pay_FG_FCI!J78</f>
        <v>298</v>
      </c>
      <c r="E1011" s="105">
        <f>[1]T6B_Pay_FG_FCI!I78+[1]T6B_Pay_FG_FCI!K78</f>
        <v>291.77</v>
      </c>
      <c r="F1011" s="106">
        <f t="shared" si="97"/>
        <v>6.2300000000000182</v>
      </c>
      <c r="G1011" s="106">
        <f t="shared" si="98"/>
        <v>0</v>
      </c>
      <c r="H1011" s="107">
        <f t="shared" si="99"/>
        <v>0.97909395973154356</v>
      </c>
    </row>
    <row r="1012" spans="1:8" ht="15.75" customHeight="1">
      <c r="A1012" s="102">
        <f t="shared" si="96"/>
        <v>69</v>
      </c>
      <c r="B1012" s="103" t="str">
        <f t="shared" si="96"/>
        <v>69-SONBHADRA</v>
      </c>
      <c r="C1012" s="104">
        <f>[1]T6B_Pay_FG_FCI!E79</f>
        <v>163.34</v>
      </c>
      <c r="D1012" s="105">
        <f>[1]T6B_Pay_FG_FCI!G79+[1]T6B_Pay_FG_FCI!J79</f>
        <v>163.09194000000002</v>
      </c>
      <c r="E1012" s="105">
        <f>[1]T6B_Pay_FG_FCI!I79+[1]T6B_Pay_FG_FCI!K79</f>
        <v>163.09194000000002</v>
      </c>
      <c r="F1012" s="106">
        <f t="shared" si="97"/>
        <v>0</v>
      </c>
      <c r="G1012" s="106">
        <f t="shared" si="98"/>
        <v>0.24805999999998107</v>
      </c>
      <c r="H1012" s="107">
        <f t="shared" si="99"/>
        <v>1</v>
      </c>
    </row>
    <row r="1013" spans="1:8" ht="15.75" customHeight="1">
      <c r="A1013" s="102">
        <f t="shared" si="96"/>
        <v>70</v>
      </c>
      <c r="B1013" s="103" t="str">
        <f t="shared" si="96"/>
        <v>70-SULTANPUR</v>
      </c>
      <c r="C1013" s="104">
        <f>[1]T6B_Pay_FG_FCI!E80</f>
        <v>179.61</v>
      </c>
      <c r="D1013" s="105">
        <f>[1]T6B_Pay_FG_FCI!G80+[1]T6B_Pay_FG_FCI!J80</f>
        <v>180.82497000000001</v>
      </c>
      <c r="E1013" s="105">
        <f>[1]T6B_Pay_FG_FCI!I80+[1]T6B_Pay_FG_FCI!K80</f>
        <v>179.61</v>
      </c>
      <c r="F1013" s="106">
        <f t="shared" si="97"/>
        <v>1.2149699999999939</v>
      </c>
      <c r="G1013" s="106">
        <f t="shared" si="98"/>
        <v>0</v>
      </c>
      <c r="H1013" s="107">
        <f t="shared" si="99"/>
        <v>0.99328096114159459</v>
      </c>
    </row>
    <row r="1014" spans="1:8" ht="15.75" customHeight="1">
      <c r="A1014" s="102">
        <f t="shared" si="96"/>
        <v>71</v>
      </c>
      <c r="B1014" s="103" t="str">
        <f t="shared" si="96"/>
        <v>71-UNNAO</v>
      </c>
      <c r="C1014" s="104">
        <f>[1]T6B_Pay_FG_FCI!E81</f>
        <v>181.62</v>
      </c>
      <c r="D1014" s="105">
        <f>[1]T6B_Pay_FG_FCI!G81+[1]T6B_Pay_FG_FCI!J81</f>
        <v>183.46776</v>
      </c>
      <c r="E1014" s="105">
        <f>[1]T6B_Pay_FG_FCI!I81+[1]T6B_Pay_FG_FCI!K81</f>
        <v>181.62</v>
      </c>
      <c r="F1014" s="106">
        <f t="shared" si="97"/>
        <v>1.8477599999999939</v>
      </c>
      <c r="G1014" s="106">
        <f t="shared" si="98"/>
        <v>0</v>
      </c>
      <c r="H1014" s="107">
        <f t="shared" si="99"/>
        <v>0.98992869373888914</v>
      </c>
    </row>
    <row r="1015" spans="1:8" ht="15.75" customHeight="1">
      <c r="A1015" s="102">
        <f t="shared" si="96"/>
        <v>72</v>
      </c>
      <c r="B1015" s="103" t="str">
        <f t="shared" si="96"/>
        <v>72-VARANASI</v>
      </c>
      <c r="C1015" s="104">
        <f>[1]T6B_Pay_FG_FCI!E82</f>
        <v>191</v>
      </c>
      <c r="D1015" s="105">
        <f>[1]T6B_Pay_FG_FCI!G82+[1]T6B_Pay_FG_FCI!J82</f>
        <v>223.398</v>
      </c>
      <c r="E1015" s="105">
        <f>[1]T6B_Pay_FG_FCI!I82+[1]T6B_Pay_FG_FCI!K82</f>
        <v>191</v>
      </c>
      <c r="F1015" s="106">
        <f t="shared" si="97"/>
        <v>32.397999999999996</v>
      </c>
      <c r="G1015" s="106">
        <f t="shared" si="98"/>
        <v>0</v>
      </c>
      <c r="H1015" s="107">
        <f t="shared" si="99"/>
        <v>0.85497632028934911</v>
      </c>
    </row>
    <row r="1016" spans="1:8" ht="15.75" customHeight="1">
      <c r="A1016" s="102">
        <f t="shared" si="96"/>
        <v>73</v>
      </c>
      <c r="B1016" s="103" t="str">
        <f t="shared" si="96"/>
        <v>73-SAMBHAL</v>
      </c>
      <c r="C1016" s="104">
        <f>[1]T6B_Pay_FG_FCI!E83</f>
        <v>84.8</v>
      </c>
      <c r="D1016" s="105">
        <f>[1]T6B_Pay_FG_FCI!G83+[1]T6B_Pay_FG_FCI!J83</f>
        <v>143.78113999999999</v>
      </c>
      <c r="E1016" s="105">
        <f>[1]T6B_Pay_FG_FCI!I83+[1]T6B_Pay_FG_FCI!K83</f>
        <v>84.8</v>
      </c>
      <c r="F1016" s="106">
        <f t="shared" si="97"/>
        <v>58.981139999999996</v>
      </c>
      <c r="G1016" s="106">
        <f t="shared" si="98"/>
        <v>0</v>
      </c>
      <c r="H1016" s="107">
        <f t="shared" si="99"/>
        <v>0.58978528060077973</v>
      </c>
    </row>
    <row r="1017" spans="1:8" ht="15.75" customHeight="1">
      <c r="A1017" s="102">
        <f t="shared" si="96"/>
        <v>74</v>
      </c>
      <c r="B1017" s="103" t="str">
        <f t="shared" si="96"/>
        <v>74-HAPUR</v>
      </c>
      <c r="C1017" s="104">
        <f>[1]T6B_Pay_FG_FCI!E84</f>
        <v>46.36</v>
      </c>
      <c r="D1017" s="105">
        <f>[1]T6B_Pay_FG_FCI!G84+[1]T6B_Pay_FG_FCI!J84</f>
        <v>46.969709999999999</v>
      </c>
      <c r="E1017" s="105">
        <f>[1]T6B_Pay_FG_FCI!I84+[1]T6B_Pay_FG_FCI!K84</f>
        <v>46.36</v>
      </c>
      <c r="F1017" s="106">
        <f t="shared" si="97"/>
        <v>0.60970999999999975</v>
      </c>
      <c r="G1017" s="106">
        <f t="shared" si="98"/>
        <v>0</v>
      </c>
      <c r="H1017" s="107">
        <f t="shared" si="99"/>
        <v>0.98701908102051306</v>
      </c>
    </row>
    <row r="1018" spans="1:8" ht="15.75" customHeight="1">
      <c r="A1018" s="102">
        <f t="shared" si="96"/>
        <v>75</v>
      </c>
      <c r="B1018" s="103" t="str">
        <f t="shared" si="96"/>
        <v>75-SHAMLI</v>
      </c>
      <c r="C1018" s="104">
        <f>[1]T6B_Pay_FG_FCI!E85</f>
        <v>56.47</v>
      </c>
      <c r="D1018" s="105">
        <f>[1]T6B_Pay_FG_FCI!G85+[1]T6B_Pay_FG_FCI!J85</f>
        <v>73.115219999999994</v>
      </c>
      <c r="E1018" s="105">
        <f>[1]T6B_Pay_FG_FCI!I85+[1]T6B_Pay_FG_FCI!K85</f>
        <v>56.47</v>
      </c>
      <c r="F1018" s="106">
        <f t="shared" si="97"/>
        <v>16.645219999999995</v>
      </c>
      <c r="G1018" s="106">
        <f t="shared" si="98"/>
        <v>0</v>
      </c>
      <c r="H1018" s="107">
        <f t="shared" si="99"/>
        <v>0.77234261211277222</v>
      </c>
    </row>
    <row r="1019" spans="1:8" ht="15.75" customHeight="1">
      <c r="A1019" s="102"/>
      <c r="B1019" s="108" t="str">
        <f>B114</f>
        <v>TOTAL</v>
      </c>
      <c r="C1019" s="109">
        <f>SUM(C944:C1018)</f>
        <v>10344.82</v>
      </c>
      <c r="D1019" s="109">
        <f>SUM(D944:D1018)</f>
        <v>11285.799209999996</v>
      </c>
      <c r="E1019" s="109">
        <f>SUM(E944:E1018)</f>
        <v>10159.078379999999</v>
      </c>
      <c r="F1019" s="109">
        <f>SUM(F944:F1018)</f>
        <v>1126.7208299999998</v>
      </c>
      <c r="G1019" s="109">
        <f>SUM(G944:G1018)</f>
        <v>185.7416199999999</v>
      </c>
      <c r="H1019" s="110">
        <f>E1019/D1019</f>
        <v>0.90016472834270844</v>
      </c>
    </row>
    <row r="1021" spans="1:8" ht="12.75">
      <c r="A1021" s="63" t="s">
        <v>111</v>
      </c>
      <c r="B1021" s="64"/>
      <c r="C1021" s="64"/>
      <c r="D1021" s="64"/>
      <c r="E1021" s="64"/>
    </row>
    <row r="1022" spans="1:8" ht="12.75">
      <c r="A1022" s="111" t="s">
        <v>112</v>
      </c>
      <c r="B1022" s="112"/>
      <c r="C1022" s="112"/>
      <c r="D1022" s="112"/>
      <c r="E1022" s="113"/>
    </row>
    <row r="1023" spans="1:8" ht="12.75">
      <c r="A1023" s="63" t="s">
        <v>113</v>
      </c>
      <c r="B1023" s="96"/>
      <c r="C1023" s="114"/>
      <c r="D1023" s="96"/>
      <c r="E1023" s="96"/>
    </row>
    <row r="1024" spans="1:8" ht="15.75" customHeight="1">
      <c r="A1024" s="96"/>
      <c r="B1024" s="96"/>
      <c r="C1024" s="96"/>
      <c r="D1024" s="96"/>
      <c r="E1024" s="52" t="s">
        <v>114</v>
      </c>
    </row>
    <row r="1025" spans="1:5" s="86" customFormat="1" ht="50.25" customHeight="1">
      <c r="A1025" s="53" t="s">
        <v>78</v>
      </c>
      <c r="B1025" s="53" t="s">
        <v>79</v>
      </c>
      <c r="C1025" s="54" t="s">
        <v>72</v>
      </c>
      <c r="D1025" s="54" t="s">
        <v>115</v>
      </c>
      <c r="E1025" s="54" t="s">
        <v>116</v>
      </c>
    </row>
    <row r="1026" spans="1:5" ht="15.75" customHeight="1">
      <c r="A1026" s="115">
        <v>1</v>
      </c>
      <c r="B1026" s="115">
        <v>2</v>
      </c>
      <c r="C1026" s="88">
        <v>3</v>
      </c>
      <c r="D1026" s="88">
        <v>4</v>
      </c>
      <c r="E1026" s="88">
        <v>5</v>
      </c>
    </row>
    <row r="1027" spans="1:5" ht="15.75" customHeight="1">
      <c r="A1027" s="55">
        <f t="shared" ref="A1027:B1042" si="100">A39</f>
        <v>1</v>
      </c>
      <c r="B1027" s="56" t="str">
        <f t="shared" si="100"/>
        <v>01-AGRA</v>
      </c>
      <c r="C1027" s="57">
        <f>[1]T7_CC_PS!E10+[1]T7A_CC_UPS!E10</f>
        <v>1679</v>
      </c>
      <c r="D1027" s="116">
        <f>[1]T7_CC_PS!H10+[1]T7A_CC_UPS!H10</f>
        <v>174.89800000000002</v>
      </c>
      <c r="E1027" s="117">
        <f t="shared" ref="E1027:E1090" si="101">D1027/C1027</f>
        <v>0.10416795711733176</v>
      </c>
    </row>
    <row r="1028" spans="1:5" ht="15.75" customHeight="1">
      <c r="A1028" s="55">
        <f t="shared" si="100"/>
        <v>2</v>
      </c>
      <c r="B1028" s="56" t="str">
        <f t="shared" si="100"/>
        <v>02-ALIGARH</v>
      </c>
      <c r="C1028" s="57">
        <f>[1]T7_CC_PS!E11+[1]T7A_CC_UPS!E11</f>
        <v>1850.21</v>
      </c>
      <c r="D1028" s="116">
        <f>[1]T7_CC_PS!H11+[1]T7A_CC_UPS!H11</f>
        <v>130.67999999999998</v>
      </c>
      <c r="E1028" s="117">
        <f t="shared" si="101"/>
        <v>7.062982039876553E-2</v>
      </c>
    </row>
    <row r="1029" spans="1:5" ht="15.75" customHeight="1">
      <c r="A1029" s="55">
        <f t="shared" si="100"/>
        <v>3</v>
      </c>
      <c r="B1029" s="56" t="str">
        <f t="shared" si="100"/>
        <v>03-ALLAHABAD</v>
      </c>
      <c r="C1029" s="57">
        <f>[1]T7_CC_PS!E12+[1]T7A_CC_UPS!E12</f>
        <v>3184.11</v>
      </c>
      <c r="D1029" s="116">
        <f>[1]T7_CC_PS!H12+[1]T7A_CC_UPS!H12</f>
        <v>-16.360000000000014</v>
      </c>
      <c r="E1029" s="117">
        <f t="shared" si="101"/>
        <v>-5.1380134480278677E-3</v>
      </c>
    </row>
    <row r="1030" spans="1:5" ht="15.75" customHeight="1">
      <c r="A1030" s="55">
        <f t="shared" si="100"/>
        <v>4</v>
      </c>
      <c r="B1030" s="56" t="str">
        <f t="shared" si="100"/>
        <v>04-AMBEDKAR NAGAR</v>
      </c>
      <c r="C1030" s="57">
        <f>[1]T7_CC_PS!E13+[1]T7A_CC_UPS!E13</f>
        <v>1340.38</v>
      </c>
      <c r="D1030" s="116">
        <f>[1]T7_CC_PS!H13+[1]T7A_CC_UPS!H13</f>
        <v>59.06</v>
      </c>
      <c r="E1030" s="117">
        <f t="shared" si="101"/>
        <v>4.4062131634312655E-2</v>
      </c>
    </row>
    <row r="1031" spans="1:5" ht="15.75" customHeight="1">
      <c r="A1031" s="55">
        <f t="shared" si="100"/>
        <v>5</v>
      </c>
      <c r="B1031" s="56" t="str">
        <f t="shared" si="100"/>
        <v>05-AURAIYA</v>
      </c>
      <c r="C1031" s="57">
        <f>[1]T7_CC_PS!E14+[1]T7A_CC_UPS!E14</f>
        <v>873.17</v>
      </c>
      <c r="D1031" s="116">
        <f>[1]T7_CC_PS!H14+[1]T7A_CC_UPS!H14</f>
        <v>-216.35262999999998</v>
      </c>
      <c r="E1031" s="117">
        <f t="shared" si="101"/>
        <v>-0.24777835931147427</v>
      </c>
    </row>
    <row r="1032" spans="1:5" ht="15.75" customHeight="1">
      <c r="A1032" s="55">
        <f t="shared" si="100"/>
        <v>6</v>
      </c>
      <c r="B1032" s="56" t="str">
        <f t="shared" si="100"/>
        <v>06-AZAMGARH</v>
      </c>
      <c r="C1032" s="57">
        <f>[1]T7_CC_PS!E15+[1]T7A_CC_UPS!E15</f>
        <v>3022.9500000000003</v>
      </c>
      <c r="D1032" s="116">
        <f>[1]T7_CC_PS!H15+[1]T7A_CC_UPS!H15</f>
        <v>294.74998999999997</v>
      </c>
      <c r="E1032" s="117">
        <f t="shared" si="101"/>
        <v>9.750409037529563E-2</v>
      </c>
    </row>
    <row r="1033" spans="1:5" ht="15.75" customHeight="1">
      <c r="A1033" s="55">
        <f t="shared" si="100"/>
        <v>7</v>
      </c>
      <c r="B1033" s="56" t="str">
        <f t="shared" si="100"/>
        <v>07-BADAUN</v>
      </c>
      <c r="C1033" s="57">
        <f>[1]T7_CC_PS!E16+[1]T7A_CC_UPS!E16</f>
        <v>1911.5900000000001</v>
      </c>
      <c r="D1033" s="116">
        <f>[1]T7_CC_PS!H16+[1]T7A_CC_UPS!H16</f>
        <v>314.41246999999998</v>
      </c>
      <c r="E1033" s="117">
        <f t="shared" si="101"/>
        <v>0.16447693804633837</v>
      </c>
    </row>
    <row r="1034" spans="1:5" ht="15.75" customHeight="1">
      <c r="A1034" s="55">
        <f t="shared" si="100"/>
        <v>8</v>
      </c>
      <c r="B1034" s="56" t="str">
        <f t="shared" si="100"/>
        <v>08-BAGHPAT</v>
      </c>
      <c r="C1034" s="57">
        <f>[1]T7_CC_PS!E17+[1]T7A_CC_UPS!E17</f>
        <v>646.32999999999993</v>
      </c>
      <c r="D1034" s="116">
        <f>[1]T7_CC_PS!H17+[1]T7A_CC_UPS!H17</f>
        <v>38.86</v>
      </c>
      <c r="E1034" s="117">
        <f t="shared" si="101"/>
        <v>6.0124085219624653E-2</v>
      </c>
    </row>
    <row r="1035" spans="1:5" ht="15.75" customHeight="1">
      <c r="A1035" s="55">
        <f t="shared" si="100"/>
        <v>9</v>
      </c>
      <c r="B1035" s="56" t="str">
        <f t="shared" si="100"/>
        <v>09-BAHRAICH</v>
      </c>
      <c r="C1035" s="57">
        <f>[1]T7_CC_PS!E18+[1]T7A_CC_UPS!E18</f>
        <v>2957.4799999999996</v>
      </c>
      <c r="D1035" s="116">
        <f>[1]T7_CC_PS!H18+[1]T7A_CC_UPS!H18</f>
        <v>-269.61295999999999</v>
      </c>
      <c r="E1035" s="117">
        <f t="shared" si="101"/>
        <v>-9.1163071263372877E-2</v>
      </c>
    </row>
    <row r="1036" spans="1:5" ht="15.75" customHeight="1">
      <c r="A1036" s="55">
        <f t="shared" si="100"/>
        <v>10</v>
      </c>
      <c r="B1036" s="56" t="str">
        <f t="shared" si="100"/>
        <v>10-BALLIA</v>
      </c>
      <c r="C1036" s="57">
        <f>[1]T7_CC_PS!E19+[1]T7A_CC_UPS!E19</f>
        <v>2715.2799999999997</v>
      </c>
      <c r="D1036" s="116">
        <f>[1]T7_CC_PS!H19+[1]T7A_CC_UPS!H19</f>
        <v>615.31000000000017</v>
      </c>
      <c r="E1036" s="117">
        <f t="shared" si="101"/>
        <v>0.22661014701982862</v>
      </c>
    </row>
    <row r="1037" spans="1:5" ht="15.75" customHeight="1">
      <c r="A1037" s="55">
        <f t="shared" si="100"/>
        <v>11</v>
      </c>
      <c r="B1037" s="56" t="str">
        <f t="shared" si="100"/>
        <v>11-BALRAMPUR</v>
      </c>
      <c r="C1037" s="57">
        <f>[1]T7_CC_PS!E20+[1]T7A_CC_UPS!E20</f>
        <v>1601.5</v>
      </c>
      <c r="D1037" s="116">
        <f>[1]T7_CC_PS!H20+[1]T7A_CC_UPS!H20</f>
        <v>130.12</v>
      </c>
      <c r="E1037" s="117">
        <f t="shared" si="101"/>
        <v>8.1248829222603805E-2</v>
      </c>
    </row>
    <row r="1038" spans="1:5" ht="15.75" customHeight="1">
      <c r="A1038" s="55">
        <f t="shared" si="100"/>
        <v>12</v>
      </c>
      <c r="B1038" s="56" t="str">
        <f t="shared" si="100"/>
        <v>12-BANDA</v>
      </c>
      <c r="C1038" s="57">
        <f>[1]T7_CC_PS!E21+[1]T7A_CC_UPS!E21</f>
        <v>1523.67</v>
      </c>
      <c r="D1038" s="116">
        <f>[1]T7_CC_PS!H21+[1]T7A_CC_UPS!H21</f>
        <v>142.57</v>
      </c>
      <c r="E1038" s="117">
        <f t="shared" si="101"/>
        <v>9.3570130015029493E-2</v>
      </c>
    </row>
    <row r="1039" spans="1:5" ht="15.75" customHeight="1">
      <c r="A1039" s="55">
        <f t="shared" si="100"/>
        <v>13</v>
      </c>
      <c r="B1039" s="56" t="str">
        <f t="shared" si="100"/>
        <v>13-BARABANKI</v>
      </c>
      <c r="C1039" s="57">
        <f>[1]T7_CC_PS!E22+[1]T7A_CC_UPS!E22</f>
        <v>2072.91</v>
      </c>
      <c r="D1039" s="116">
        <f>[1]T7_CC_PS!H22+[1]T7A_CC_UPS!H22</f>
        <v>246.876</v>
      </c>
      <c r="E1039" s="117">
        <f t="shared" si="101"/>
        <v>0.11909634282240909</v>
      </c>
    </row>
    <row r="1040" spans="1:5" ht="15.75" customHeight="1">
      <c r="A1040" s="55">
        <f t="shared" si="100"/>
        <v>14</v>
      </c>
      <c r="B1040" s="56" t="str">
        <f t="shared" si="100"/>
        <v>14-BAREILY</v>
      </c>
      <c r="C1040" s="57">
        <f>[1]T7_CC_PS!E23+[1]T7A_CC_UPS!E23</f>
        <v>2416.4</v>
      </c>
      <c r="D1040" s="116">
        <f>[1]T7_CC_PS!H23+[1]T7A_CC_UPS!H23</f>
        <v>-490.06000000000006</v>
      </c>
      <c r="E1040" s="117">
        <f t="shared" si="101"/>
        <v>-0.20280582684985932</v>
      </c>
    </row>
    <row r="1041" spans="1:5" ht="15.75" customHeight="1">
      <c r="A1041" s="55">
        <f t="shared" si="100"/>
        <v>15</v>
      </c>
      <c r="B1041" s="56" t="str">
        <f t="shared" si="100"/>
        <v>15-BASTI</v>
      </c>
      <c r="C1041" s="57">
        <f>[1]T7_CC_PS!E24+[1]T7A_CC_UPS!E24</f>
        <v>1801.1999999999998</v>
      </c>
      <c r="D1041" s="116">
        <f>[1]T7_CC_PS!H24+[1]T7A_CC_UPS!H24</f>
        <v>-165.02</v>
      </c>
      <c r="E1041" s="117">
        <f t="shared" si="101"/>
        <v>-9.1616699977792593E-2</v>
      </c>
    </row>
    <row r="1042" spans="1:5" ht="15.75" customHeight="1">
      <c r="A1042" s="55">
        <f t="shared" si="100"/>
        <v>16</v>
      </c>
      <c r="B1042" s="56" t="str">
        <f t="shared" si="100"/>
        <v>16-BHADOHI</v>
      </c>
      <c r="C1042" s="57">
        <f>[1]T7_CC_PS!E25+[1]T7A_CC_UPS!E25</f>
        <v>899.1</v>
      </c>
      <c r="D1042" s="116">
        <f>[1]T7_CC_PS!H25+[1]T7A_CC_UPS!H25</f>
        <v>-90.25</v>
      </c>
      <c r="E1042" s="117">
        <f t="shared" si="101"/>
        <v>-0.10037815593371148</v>
      </c>
    </row>
    <row r="1043" spans="1:5" ht="15.75" customHeight="1">
      <c r="A1043" s="55">
        <f t="shared" ref="A1043:B1058" si="102">A55</f>
        <v>17</v>
      </c>
      <c r="B1043" s="56" t="str">
        <f t="shared" si="102"/>
        <v>17-BIJNOUR</v>
      </c>
      <c r="C1043" s="57">
        <f>[1]T7_CC_PS!E26+[1]T7A_CC_UPS!E26</f>
        <v>2079.34</v>
      </c>
      <c r="D1043" s="116">
        <f>[1]T7_CC_PS!H26+[1]T7A_CC_UPS!H26</f>
        <v>263.45999999999998</v>
      </c>
      <c r="E1043" s="117">
        <f t="shared" si="101"/>
        <v>0.12670366558619561</v>
      </c>
    </row>
    <row r="1044" spans="1:5" ht="15.75" customHeight="1">
      <c r="A1044" s="55">
        <f t="shared" si="102"/>
        <v>18</v>
      </c>
      <c r="B1044" s="56" t="str">
        <f t="shared" si="102"/>
        <v>18-BULANDSHAHAR</v>
      </c>
      <c r="C1044" s="57">
        <f>[1]T7_CC_PS!E27+[1]T7A_CC_UPS!E27</f>
        <v>1346.73</v>
      </c>
      <c r="D1044" s="116">
        <f>[1]T7_CC_PS!H27+[1]T7A_CC_UPS!H27</f>
        <v>348.45100000000002</v>
      </c>
      <c r="E1044" s="117">
        <f t="shared" si="101"/>
        <v>0.25873857417596696</v>
      </c>
    </row>
    <row r="1045" spans="1:5" ht="15.75" customHeight="1">
      <c r="A1045" s="55">
        <f t="shared" si="102"/>
        <v>19</v>
      </c>
      <c r="B1045" s="56" t="str">
        <f t="shared" si="102"/>
        <v>19-CHANDAULI</v>
      </c>
      <c r="C1045" s="57">
        <f>[1]T7_CC_PS!E28+[1]T7A_CC_UPS!E28</f>
        <v>1581.8600000000001</v>
      </c>
      <c r="D1045" s="116">
        <f>[1]T7_CC_PS!H28+[1]T7A_CC_UPS!H28</f>
        <v>125.85999999999999</v>
      </c>
      <c r="E1045" s="117">
        <f t="shared" si="101"/>
        <v>7.956456323568456E-2</v>
      </c>
    </row>
    <row r="1046" spans="1:5" ht="15.75" customHeight="1">
      <c r="A1046" s="55">
        <f t="shared" si="102"/>
        <v>20</v>
      </c>
      <c r="B1046" s="56" t="str">
        <f t="shared" si="102"/>
        <v>20-CHITRAKOOT</v>
      </c>
      <c r="C1046" s="57">
        <f>[1]T7_CC_PS!E29+[1]T7A_CC_UPS!E29</f>
        <v>1009.92</v>
      </c>
      <c r="D1046" s="116">
        <f>[1]T7_CC_PS!H29+[1]T7A_CC_UPS!H29</f>
        <v>-2.0342199999999977</v>
      </c>
      <c r="E1046" s="117">
        <f t="shared" si="101"/>
        <v>-2.0142387515842816E-3</v>
      </c>
    </row>
    <row r="1047" spans="1:5" ht="15.75" customHeight="1">
      <c r="A1047" s="55">
        <f t="shared" si="102"/>
        <v>21</v>
      </c>
      <c r="B1047" s="56" t="str">
        <f t="shared" si="102"/>
        <v>21-AMETHI</v>
      </c>
      <c r="C1047" s="57">
        <f>[1]T7_CC_PS!E30+[1]T7A_CC_UPS!E30</f>
        <v>1033.0999999999999</v>
      </c>
      <c r="D1047" s="116">
        <f>[1]T7_CC_PS!H30+[1]T7A_CC_UPS!H30</f>
        <v>133.68</v>
      </c>
      <c r="E1047" s="117">
        <f t="shared" si="101"/>
        <v>0.12939696060400738</v>
      </c>
    </row>
    <row r="1048" spans="1:5" ht="15.75" customHeight="1">
      <c r="A1048" s="55">
        <f t="shared" si="102"/>
        <v>22</v>
      </c>
      <c r="B1048" s="56" t="str">
        <f t="shared" si="102"/>
        <v>22-DEORIA</v>
      </c>
      <c r="C1048" s="57">
        <f>[1]T7_CC_PS!E31+[1]T7A_CC_UPS!E31</f>
        <v>1895.5600000000002</v>
      </c>
      <c r="D1048" s="116">
        <f>[1]T7_CC_PS!H31+[1]T7A_CC_UPS!H31</f>
        <v>166.42999999999998</v>
      </c>
      <c r="E1048" s="117">
        <f t="shared" si="101"/>
        <v>8.7799911371837333E-2</v>
      </c>
    </row>
    <row r="1049" spans="1:5" ht="15.75" customHeight="1">
      <c r="A1049" s="55">
        <f t="shared" si="102"/>
        <v>23</v>
      </c>
      <c r="B1049" s="56" t="str">
        <f t="shared" si="102"/>
        <v>23-ETAH</v>
      </c>
      <c r="C1049" s="57">
        <f>[1]T7_CC_PS!E32+[1]T7A_CC_UPS!E32</f>
        <v>1225.26</v>
      </c>
      <c r="D1049" s="116">
        <f>[1]T7_CC_PS!H32+[1]T7A_CC_UPS!H32</f>
        <v>151</v>
      </c>
      <c r="E1049" s="117">
        <f t="shared" si="101"/>
        <v>0.12323914924179358</v>
      </c>
    </row>
    <row r="1050" spans="1:5" ht="15.75" customHeight="1">
      <c r="A1050" s="55">
        <f t="shared" si="102"/>
        <v>24</v>
      </c>
      <c r="B1050" s="56" t="str">
        <f t="shared" si="102"/>
        <v>24-FAIZABAD</v>
      </c>
      <c r="C1050" s="57">
        <f>[1]T7_CC_PS!E33+[1]T7A_CC_UPS!E33</f>
        <v>1635.7</v>
      </c>
      <c r="D1050" s="116">
        <f>[1]T7_CC_PS!H33+[1]T7A_CC_UPS!H33</f>
        <v>502.07000000000005</v>
      </c>
      <c r="E1050" s="117">
        <f t="shared" si="101"/>
        <v>0.30694503882129975</v>
      </c>
    </row>
    <row r="1051" spans="1:5" ht="15.75" customHeight="1">
      <c r="A1051" s="55">
        <f t="shared" si="102"/>
        <v>25</v>
      </c>
      <c r="B1051" s="56" t="str">
        <f t="shared" si="102"/>
        <v>25-FARRUKHABAD</v>
      </c>
      <c r="C1051" s="57">
        <f>[1]T7_CC_PS!E34+[1]T7A_CC_UPS!E34</f>
        <v>1297.75</v>
      </c>
      <c r="D1051" s="116">
        <f>[1]T7_CC_PS!H34+[1]T7A_CC_UPS!H34</f>
        <v>-447.14326999999997</v>
      </c>
      <c r="E1051" s="117">
        <f t="shared" si="101"/>
        <v>-0.34455270275476785</v>
      </c>
    </row>
    <row r="1052" spans="1:5" ht="15.75" customHeight="1">
      <c r="A1052" s="55">
        <f t="shared" si="102"/>
        <v>26</v>
      </c>
      <c r="B1052" s="56" t="str">
        <f t="shared" si="102"/>
        <v>26-FATEHPUR</v>
      </c>
      <c r="C1052" s="57">
        <f>[1]T7_CC_PS!E35+[1]T7A_CC_UPS!E35</f>
        <v>1864.21</v>
      </c>
      <c r="D1052" s="116">
        <f>[1]T7_CC_PS!H35+[1]T7A_CC_UPS!H35</f>
        <v>238.23800000000006</v>
      </c>
      <c r="E1052" s="117">
        <f t="shared" si="101"/>
        <v>0.12779568825400575</v>
      </c>
    </row>
    <row r="1053" spans="1:5" ht="15.75" customHeight="1">
      <c r="A1053" s="55">
        <f t="shared" si="102"/>
        <v>27</v>
      </c>
      <c r="B1053" s="56" t="str">
        <f t="shared" si="102"/>
        <v>27-FIROZABAD</v>
      </c>
      <c r="C1053" s="57">
        <f>[1]T7_CC_PS!E36+[1]T7A_CC_UPS!E36</f>
        <v>1082.3600000000001</v>
      </c>
      <c r="D1053" s="116">
        <f>[1]T7_CC_PS!H36+[1]T7A_CC_UPS!H36</f>
        <v>56.05</v>
      </c>
      <c r="E1053" s="117">
        <f t="shared" si="101"/>
        <v>5.1784988358771565E-2</v>
      </c>
    </row>
    <row r="1054" spans="1:5" ht="15.75" customHeight="1">
      <c r="A1054" s="55">
        <f t="shared" si="102"/>
        <v>28</v>
      </c>
      <c r="B1054" s="56" t="str">
        <f t="shared" si="102"/>
        <v>28-G.B. NAGAR</v>
      </c>
      <c r="C1054" s="57">
        <f>[1]T7_CC_PS!E37+[1]T7A_CC_UPS!E37</f>
        <v>748.57999999999993</v>
      </c>
      <c r="D1054" s="116">
        <f>[1]T7_CC_PS!H37+[1]T7A_CC_UPS!H37</f>
        <v>51.040000000000006</v>
      </c>
      <c r="E1054" s="117">
        <f t="shared" si="101"/>
        <v>6.8182425392075682E-2</v>
      </c>
    </row>
    <row r="1055" spans="1:5" ht="15.75" customHeight="1">
      <c r="A1055" s="55">
        <f t="shared" si="102"/>
        <v>29</v>
      </c>
      <c r="B1055" s="56" t="str">
        <f t="shared" si="102"/>
        <v>29-GHAZIPUR</v>
      </c>
      <c r="C1055" s="57">
        <f>[1]T7_CC_PS!E38+[1]T7A_CC_UPS!E38</f>
        <v>2129.9100000000003</v>
      </c>
      <c r="D1055" s="116">
        <f>[1]T7_CC_PS!H38+[1]T7A_CC_UPS!H38</f>
        <v>-124.74199999999999</v>
      </c>
      <c r="E1055" s="117">
        <f t="shared" si="101"/>
        <v>-5.8566793902089749E-2</v>
      </c>
    </row>
    <row r="1056" spans="1:5" ht="15.75" customHeight="1">
      <c r="A1056" s="55">
        <f t="shared" si="102"/>
        <v>30</v>
      </c>
      <c r="B1056" s="56" t="str">
        <f t="shared" si="102"/>
        <v>30-GHAZIYABAD</v>
      </c>
      <c r="C1056" s="57">
        <f>[1]T7_CC_PS!E39+[1]T7A_CC_UPS!E39</f>
        <v>759.71</v>
      </c>
      <c r="D1056" s="116">
        <f>[1]T7_CC_PS!H39+[1]T7A_CC_UPS!H39</f>
        <v>-3.1799999999999997</v>
      </c>
      <c r="E1056" s="117">
        <f t="shared" si="101"/>
        <v>-4.1858077424280311E-3</v>
      </c>
    </row>
    <row r="1057" spans="1:5" ht="15.75" customHeight="1">
      <c r="A1057" s="55">
        <f t="shared" si="102"/>
        <v>31</v>
      </c>
      <c r="B1057" s="56" t="str">
        <f t="shared" si="102"/>
        <v>31-GONDA</v>
      </c>
      <c r="C1057" s="57">
        <f>[1]T7_CC_PS!E40+[1]T7A_CC_UPS!E40</f>
        <v>2364.7200000000003</v>
      </c>
      <c r="D1057" s="116">
        <f>[1]T7_CC_PS!H40+[1]T7A_CC_UPS!H40</f>
        <v>490.64</v>
      </c>
      <c r="E1057" s="117">
        <f t="shared" si="101"/>
        <v>0.20748333840792987</v>
      </c>
    </row>
    <row r="1058" spans="1:5" ht="15.75" customHeight="1">
      <c r="A1058" s="55">
        <f t="shared" si="102"/>
        <v>32</v>
      </c>
      <c r="B1058" s="56" t="str">
        <f t="shared" si="102"/>
        <v>32-GORAKHPUR</v>
      </c>
      <c r="C1058" s="57">
        <f>[1]T7_CC_PS!E41+[1]T7A_CC_UPS!E41</f>
        <v>2237.96</v>
      </c>
      <c r="D1058" s="116">
        <f>[1]T7_CC_PS!H41+[1]T7A_CC_UPS!H41</f>
        <v>-58.630000000000017</v>
      </c>
      <c r="E1058" s="117">
        <f t="shared" si="101"/>
        <v>-2.6197966004754335E-2</v>
      </c>
    </row>
    <row r="1059" spans="1:5" ht="15.75" customHeight="1">
      <c r="A1059" s="55">
        <f t="shared" ref="A1059:B1074" si="103">A71</f>
        <v>33</v>
      </c>
      <c r="B1059" s="56" t="str">
        <f t="shared" si="103"/>
        <v>33-HAMEERPUR</v>
      </c>
      <c r="C1059" s="57">
        <f>[1]T7_CC_PS!E42+[1]T7A_CC_UPS!E42</f>
        <v>807.02</v>
      </c>
      <c r="D1059" s="116">
        <f>[1]T7_CC_PS!H42+[1]T7A_CC_UPS!H42</f>
        <v>189.65000000000003</v>
      </c>
      <c r="E1059" s="117">
        <f t="shared" si="101"/>
        <v>0.23500037173799909</v>
      </c>
    </row>
    <row r="1060" spans="1:5" ht="15.75" customHeight="1">
      <c r="A1060" s="55">
        <f t="shared" si="103"/>
        <v>34</v>
      </c>
      <c r="B1060" s="56" t="str">
        <f t="shared" si="103"/>
        <v>34-HARDOI</v>
      </c>
      <c r="C1060" s="57">
        <f>[1]T7_CC_PS!E43+[1]T7A_CC_UPS!E43</f>
        <v>3289.16</v>
      </c>
      <c r="D1060" s="116">
        <f>[1]T7_CC_PS!H43+[1]T7A_CC_UPS!H43</f>
        <v>401.9</v>
      </c>
      <c r="E1060" s="117">
        <f t="shared" si="101"/>
        <v>0.12218925196706758</v>
      </c>
    </row>
    <row r="1061" spans="1:5" ht="15.75" customHeight="1">
      <c r="A1061" s="55">
        <f t="shared" si="103"/>
        <v>35</v>
      </c>
      <c r="B1061" s="56" t="str">
        <f t="shared" si="103"/>
        <v>35-HATHRAS</v>
      </c>
      <c r="C1061" s="57">
        <f>[1]T7_CC_PS!E44+[1]T7A_CC_UPS!E44</f>
        <v>834.44999999999993</v>
      </c>
      <c r="D1061" s="116">
        <f>[1]T7_CC_PS!H44+[1]T7A_CC_UPS!H44</f>
        <v>-1.3899999999999988</v>
      </c>
      <c r="E1061" s="117">
        <f t="shared" si="101"/>
        <v>-1.6657678710527879E-3</v>
      </c>
    </row>
    <row r="1062" spans="1:5" ht="15.75" customHeight="1">
      <c r="A1062" s="55">
        <f t="shared" si="103"/>
        <v>36</v>
      </c>
      <c r="B1062" s="56" t="str">
        <f t="shared" si="103"/>
        <v>36-ITAWAH</v>
      </c>
      <c r="C1062" s="57">
        <f>[1]T7_CC_PS!E45+[1]T7A_CC_UPS!E45</f>
        <v>995.9</v>
      </c>
      <c r="D1062" s="116">
        <f>[1]T7_CC_PS!H45+[1]T7A_CC_UPS!H45</f>
        <v>65.02000000000001</v>
      </c>
      <c r="E1062" s="117">
        <f t="shared" si="101"/>
        <v>6.5287679485892175E-2</v>
      </c>
    </row>
    <row r="1063" spans="1:5" ht="15.75" customHeight="1">
      <c r="A1063" s="55">
        <f t="shared" si="103"/>
        <v>37</v>
      </c>
      <c r="B1063" s="56" t="str">
        <f t="shared" si="103"/>
        <v>37-J.P. NAGAR</v>
      </c>
      <c r="C1063" s="57">
        <f>[1]T7_CC_PS!E46+[1]T7A_CC_UPS!E46</f>
        <v>907.95</v>
      </c>
      <c r="D1063" s="116">
        <f>[1]T7_CC_PS!H46+[1]T7A_CC_UPS!H46</f>
        <v>97.312999999999988</v>
      </c>
      <c r="E1063" s="117">
        <f t="shared" si="101"/>
        <v>0.10717880940580427</v>
      </c>
    </row>
    <row r="1064" spans="1:5" ht="15.75" customHeight="1">
      <c r="A1064" s="55">
        <f t="shared" si="103"/>
        <v>38</v>
      </c>
      <c r="B1064" s="56" t="str">
        <f t="shared" si="103"/>
        <v>38-JALAUN</v>
      </c>
      <c r="C1064" s="57">
        <f>[1]T7_CC_PS!E47+[1]T7A_CC_UPS!E47</f>
        <v>956.49</v>
      </c>
      <c r="D1064" s="116">
        <f>[1]T7_CC_PS!H47+[1]T7A_CC_UPS!H47</f>
        <v>188.45999999999998</v>
      </c>
      <c r="E1064" s="117">
        <f t="shared" si="101"/>
        <v>0.19703290154627856</v>
      </c>
    </row>
    <row r="1065" spans="1:5" ht="15.75" customHeight="1">
      <c r="A1065" s="55">
        <f t="shared" si="103"/>
        <v>39</v>
      </c>
      <c r="B1065" s="56" t="str">
        <f t="shared" si="103"/>
        <v>39-JAUNPUR</v>
      </c>
      <c r="C1065" s="57">
        <f>[1]T7_CC_PS!E48+[1]T7A_CC_UPS!E48</f>
        <v>2987.8599999999997</v>
      </c>
      <c r="D1065" s="116">
        <f>[1]T7_CC_PS!H48+[1]T7A_CC_UPS!H48</f>
        <v>433.2</v>
      </c>
      <c r="E1065" s="117">
        <f t="shared" si="101"/>
        <v>0.1449867128981947</v>
      </c>
    </row>
    <row r="1066" spans="1:5" ht="15.75" customHeight="1">
      <c r="A1066" s="55">
        <f t="shared" si="103"/>
        <v>40</v>
      </c>
      <c r="B1066" s="56" t="str">
        <f t="shared" si="103"/>
        <v>40-JHANSI</v>
      </c>
      <c r="C1066" s="57">
        <f>[1]T7_CC_PS!E49+[1]T7A_CC_UPS!E49</f>
        <v>1134.8899999999999</v>
      </c>
      <c r="D1066" s="116">
        <f>[1]T7_CC_PS!H49+[1]T7A_CC_UPS!H49</f>
        <v>98.241000000000014</v>
      </c>
      <c r="E1066" s="117">
        <f t="shared" si="101"/>
        <v>8.6564336631744065E-2</v>
      </c>
    </row>
    <row r="1067" spans="1:5" ht="15.75" customHeight="1">
      <c r="A1067" s="55">
        <f t="shared" si="103"/>
        <v>41</v>
      </c>
      <c r="B1067" s="56" t="str">
        <f t="shared" si="103"/>
        <v>41-KANNAUJ</v>
      </c>
      <c r="C1067" s="57">
        <f>[1]T7_CC_PS!E50+[1]T7A_CC_UPS!E50</f>
        <v>1316.05</v>
      </c>
      <c r="D1067" s="116">
        <f>[1]T7_CC_PS!H50+[1]T7A_CC_UPS!H50</f>
        <v>182.32999999999998</v>
      </c>
      <c r="E1067" s="117">
        <f t="shared" si="101"/>
        <v>0.1385433684130542</v>
      </c>
    </row>
    <row r="1068" spans="1:5" ht="15.75" customHeight="1">
      <c r="A1068" s="55">
        <f t="shared" si="103"/>
        <v>42</v>
      </c>
      <c r="B1068" s="56" t="str">
        <f t="shared" si="103"/>
        <v>42-KANPUR DEHAT</v>
      </c>
      <c r="C1068" s="57">
        <f>[1]T7_CC_PS!E51+[1]T7A_CC_UPS!E51</f>
        <v>1459.95</v>
      </c>
      <c r="D1068" s="116">
        <f>[1]T7_CC_PS!H51+[1]T7A_CC_UPS!H51</f>
        <v>-208.52000000000007</v>
      </c>
      <c r="E1068" s="117">
        <f t="shared" si="101"/>
        <v>-0.14282680913729925</v>
      </c>
    </row>
    <row r="1069" spans="1:5" ht="15.75" customHeight="1">
      <c r="A1069" s="55">
        <f t="shared" si="103"/>
        <v>43</v>
      </c>
      <c r="B1069" s="56" t="str">
        <f t="shared" si="103"/>
        <v>43-KANPUR NAGAR</v>
      </c>
      <c r="C1069" s="57">
        <f>[1]T7_CC_PS!E52+[1]T7A_CC_UPS!E52</f>
        <v>1297.03</v>
      </c>
      <c r="D1069" s="116">
        <f>[1]T7_CC_PS!H52+[1]T7A_CC_UPS!H52</f>
        <v>263.55099999999999</v>
      </c>
      <c r="E1069" s="117">
        <f t="shared" si="101"/>
        <v>0.2031957626269246</v>
      </c>
    </row>
    <row r="1070" spans="1:5" ht="15.75" customHeight="1">
      <c r="A1070" s="55">
        <f t="shared" si="103"/>
        <v>44</v>
      </c>
      <c r="B1070" s="56" t="str">
        <f t="shared" si="103"/>
        <v>44-KAAS GANJ</v>
      </c>
      <c r="C1070" s="57">
        <f>[1]T7_CC_PS!E53+[1]T7A_CC_UPS!E53</f>
        <v>926.21</v>
      </c>
      <c r="D1070" s="116">
        <f>[1]T7_CC_PS!H53+[1]T7A_CC_UPS!H53</f>
        <v>172.6891</v>
      </c>
      <c r="E1070" s="117">
        <f t="shared" si="101"/>
        <v>0.18644702605240712</v>
      </c>
    </row>
    <row r="1071" spans="1:5" ht="15.75" customHeight="1">
      <c r="A1071" s="55">
        <f t="shared" si="103"/>
        <v>45</v>
      </c>
      <c r="B1071" s="56" t="str">
        <f t="shared" si="103"/>
        <v>45-KAUSHAMBI</v>
      </c>
      <c r="C1071" s="57">
        <f>[1]T7_CC_PS!E54+[1]T7A_CC_UPS!E54</f>
        <v>1042.8899999999999</v>
      </c>
      <c r="D1071" s="116">
        <f>[1]T7_CC_PS!H54+[1]T7A_CC_UPS!H54</f>
        <v>143.76</v>
      </c>
      <c r="E1071" s="117">
        <f t="shared" si="101"/>
        <v>0.13784771164744125</v>
      </c>
    </row>
    <row r="1072" spans="1:5" ht="15.75" customHeight="1">
      <c r="A1072" s="55">
        <f t="shared" si="103"/>
        <v>46</v>
      </c>
      <c r="B1072" s="56" t="str">
        <f t="shared" si="103"/>
        <v>46-KUSHINAGAR</v>
      </c>
      <c r="C1072" s="57">
        <f>[1]T7_CC_PS!E55+[1]T7A_CC_UPS!E55</f>
        <v>2126.09</v>
      </c>
      <c r="D1072" s="116">
        <f>[1]T7_CC_PS!H55+[1]T7A_CC_UPS!H55</f>
        <v>236.45</v>
      </c>
      <c r="E1072" s="117">
        <f t="shared" si="101"/>
        <v>0.11121354223010313</v>
      </c>
    </row>
    <row r="1073" spans="1:5" ht="15.75" customHeight="1">
      <c r="A1073" s="55">
        <f t="shared" si="103"/>
        <v>47</v>
      </c>
      <c r="B1073" s="56" t="str">
        <f t="shared" si="103"/>
        <v>47-LAKHIMPUR KHERI</v>
      </c>
      <c r="C1073" s="57">
        <f>[1]T7_CC_PS!E56+[1]T7A_CC_UPS!E56</f>
        <v>4098.4400000000005</v>
      </c>
      <c r="D1073" s="116">
        <f>[1]T7_CC_PS!H56+[1]T7A_CC_UPS!H56</f>
        <v>-91.03</v>
      </c>
      <c r="E1073" s="117">
        <f t="shared" si="101"/>
        <v>-2.2210889997169653E-2</v>
      </c>
    </row>
    <row r="1074" spans="1:5" ht="15.75" customHeight="1">
      <c r="A1074" s="55">
        <f t="shared" si="103"/>
        <v>48</v>
      </c>
      <c r="B1074" s="56" t="str">
        <f t="shared" si="103"/>
        <v>48-LALITPUR</v>
      </c>
      <c r="C1074" s="57">
        <f>[1]T7_CC_PS!E57+[1]T7A_CC_UPS!E57</f>
        <v>1198.4000000000001</v>
      </c>
      <c r="D1074" s="116">
        <f>[1]T7_CC_PS!H57+[1]T7A_CC_UPS!H57</f>
        <v>642.09</v>
      </c>
      <c r="E1074" s="117">
        <f t="shared" si="101"/>
        <v>0.53578938584779701</v>
      </c>
    </row>
    <row r="1075" spans="1:5" ht="15.75" customHeight="1">
      <c r="A1075" s="55">
        <f t="shared" ref="A1075:B1090" si="104">A87</f>
        <v>49</v>
      </c>
      <c r="B1075" s="56" t="str">
        <f t="shared" si="104"/>
        <v>49-LUCKNOW</v>
      </c>
      <c r="C1075" s="57">
        <f>[1]T7_CC_PS!E58+[1]T7A_CC_UPS!E58</f>
        <v>1555.57</v>
      </c>
      <c r="D1075" s="116">
        <f>[1]T7_CC_PS!H58+[1]T7A_CC_UPS!H58</f>
        <v>107.7</v>
      </c>
      <c r="E1075" s="117">
        <f t="shared" si="101"/>
        <v>6.9235071388622824E-2</v>
      </c>
    </row>
    <row r="1076" spans="1:5" ht="15.75" customHeight="1">
      <c r="A1076" s="55">
        <f t="shared" si="104"/>
        <v>50</v>
      </c>
      <c r="B1076" s="56" t="str">
        <f t="shared" si="104"/>
        <v>50-MAHOBA</v>
      </c>
      <c r="C1076" s="57">
        <f>[1]T7_CC_PS!E59+[1]T7A_CC_UPS!E59</f>
        <v>779.98</v>
      </c>
      <c r="D1076" s="116">
        <f>[1]T7_CC_PS!H59+[1]T7A_CC_UPS!H59</f>
        <v>222.27</v>
      </c>
      <c r="E1076" s="117">
        <f t="shared" si="101"/>
        <v>0.2849688453550091</v>
      </c>
    </row>
    <row r="1077" spans="1:5" ht="15.75" customHeight="1">
      <c r="A1077" s="55">
        <f t="shared" si="104"/>
        <v>51</v>
      </c>
      <c r="B1077" s="56" t="str">
        <f t="shared" si="104"/>
        <v>51-MAHRAJGANJ</v>
      </c>
      <c r="C1077" s="57">
        <f>[1]T7_CC_PS!E60+[1]T7A_CC_UPS!E60</f>
        <v>1896.02</v>
      </c>
      <c r="D1077" s="116">
        <f>[1]T7_CC_PS!H60+[1]T7A_CC_UPS!H60</f>
        <v>131.39000000000001</v>
      </c>
      <c r="E1077" s="117">
        <f t="shared" si="101"/>
        <v>6.9297792217381679E-2</v>
      </c>
    </row>
    <row r="1078" spans="1:5" ht="15.75" customHeight="1">
      <c r="A1078" s="55">
        <f t="shared" si="104"/>
        <v>52</v>
      </c>
      <c r="B1078" s="56" t="str">
        <f t="shared" si="104"/>
        <v>52-MAINPURI</v>
      </c>
      <c r="C1078" s="57">
        <f>[1]T7_CC_PS!E61+[1]T7A_CC_UPS!E61</f>
        <v>973.42</v>
      </c>
      <c r="D1078" s="116">
        <f>[1]T7_CC_PS!H61+[1]T7A_CC_UPS!H61</f>
        <v>144.95059000000001</v>
      </c>
      <c r="E1078" s="117">
        <f t="shared" si="101"/>
        <v>0.14890858005794005</v>
      </c>
    </row>
    <row r="1079" spans="1:5" ht="15.75" customHeight="1">
      <c r="A1079" s="55">
        <f t="shared" si="104"/>
        <v>53</v>
      </c>
      <c r="B1079" s="56" t="str">
        <f t="shared" si="104"/>
        <v>53-MATHURA</v>
      </c>
      <c r="C1079" s="57">
        <f>[1]T7_CC_PS!E62+[1]T7A_CC_UPS!E62</f>
        <v>1110.7</v>
      </c>
      <c r="D1079" s="116">
        <f>[1]T7_CC_PS!H62+[1]T7A_CC_UPS!H62</f>
        <v>-128.6</v>
      </c>
      <c r="E1079" s="117">
        <f t="shared" si="101"/>
        <v>-0.11578283965067074</v>
      </c>
    </row>
    <row r="1080" spans="1:5" ht="15.75" customHeight="1">
      <c r="A1080" s="55">
        <f t="shared" si="104"/>
        <v>54</v>
      </c>
      <c r="B1080" s="56" t="str">
        <f t="shared" si="104"/>
        <v>54-MAU</v>
      </c>
      <c r="C1080" s="57">
        <f>[1]T7_CC_PS!E63+[1]T7A_CC_UPS!E63</f>
        <v>1508.9</v>
      </c>
      <c r="D1080" s="116">
        <f>[1]T7_CC_PS!H63+[1]T7A_CC_UPS!H63</f>
        <v>-46.128999999999998</v>
      </c>
      <c r="E1080" s="117">
        <f t="shared" si="101"/>
        <v>-3.0571277089270325E-2</v>
      </c>
    </row>
    <row r="1081" spans="1:5" ht="15.75" customHeight="1">
      <c r="A1081" s="55">
        <f t="shared" si="104"/>
        <v>55</v>
      </c>
      <c r="B1081" s="56" t="str">
        <f t="shared" si="104"/>
        <v>55-MEERUT</v>
      </c>
      <c r="C1081" s="57">
        <f>[1]T7_CC_PS!E64+[1]T7A_CC_UPS!E64</f>
        <v>1276.3899999999999</v>
      </c>
      <c r="D1081" s="116">
        <f>[1]T7_CC_PS!H64+[1]T7A_CC_UPS!H64</f>
        <v>-245.14</v>
      </c>
      <c r="E1081" s="117">
        <f t="shared" si="101"/>
        <v>-0.19205728656601823</v>
      </c>
    </row>
    <row r="1082" spans="1:5" ht="15.75" customHeight="1">
      <c r="A1082" s="55">
        <f t="shared" si="104"/>
        <v>56</v>
      </c>
      <c r="B1082" s="56" t="str">
        <f t="shared" si="104"/>
        <v>56-MIRZAPUR</v>
      </c>
      <c r="C1082" s="57">
        <f>[1]T7_CC_PS!E65+[1]T7A_CC_UPS!E65</f>
        <v>2022.56</v>
      </c>
      <c r="D1082" s="116">
        <f>[1]T7_CC_PS!H65+[1]T7A_CC_UPS!H65</f>
        <v>514.73</v>
      </c>
      <c r="E1082" s="117">
        <f t="shared" si="101"/>
        <v>0.25449430424808167</v>
      </c>
    </row>
    <row r="1083" spans="1:5" ht="15.75" customHeight="1">
      <c r="A1083" s="55">
        <f t="shared" si="104"/>
        <v>57</v>
      </c>
      <c r="B1083" s="56" t="str">
        <f t="shared" si="104"/>
        <v>57-MORADABAD</v>
      </c>
      <c r="C1083" s="57">
        <f>[1]T7_CC_PS!E66+[1]T7A_CC_UPS!E66</f>
        <v>1312.13</v>
      </c>
      <c r="D1083" s="116">
        <f>[1]T7_CC_PS!H66+[1]T7A_CC_UPS!H66</f>
        <v>157.01999999999998</v>
      </c>
      <c r="E1083" s="117">
        <f t="shared" si="101"/>
        <v>0.1196680206991685</v>
      </c>
    </row>
    <row r="1084" spans="1:5" ht="15.75" customHeight="1">
      <c r="A1084" s="55">
        <f t="shared" si="104"/>
        <v>58</v>
      </c>
      <c r="B1084" s="56" t="str">
        <f t="shared" si="104"/>
        <v>58-MUZAFFARNAGAR</v>
      </c>
      <c r="C1084" s="57">
        <f>[1]T7_CC_PS!E67+[1]T7A_CC_UPS!E67</f>
        <v>970.26</v>
      </c>
      <c r="D1084" s="116">
        <f>[1]T7_CC_PS!H67+[1]T7A_CC_UPS!H67</f>
        <v>281.86</v>
      </c>
      <c r="E1084" s="117">
        <f t="shared" si="101"/>
        <v>0.29049945375466374</v>
      </c>
    </row>
    <row r="1085" spans="1:5" ht="15.75" customHeight="1">
      <c r="A1085" s="55">
        <f t="shared" si="104"/>
        <v>59</v>
      </c>
      <c r="B1085" s="56" t="str">
        <f t="shared" si="104"/>
        <v>59-PILIBHIT</v>
      </c>
      <c r="C1085" s="57">
        <f>[1]T7_CC_PS!E68+[1]T7A_CC_UPS!E68</f>
        <v>1186.27</v>
      </c>
      <c r="D1085" s="116">
        <f>[1]T7_CC_PS!H68+[1]T7A_CC_UPS!H68</f>
        <v>98.91</v>
      </c>
      <c r="E1085" s="117">
        <f t="shared" si="101"/>
        <v>8.3378994663946659E-2</v>
      </c>
    </row>
    <row r="1086" spans="1:5" ht="15.75" customHeight="1">
      <c r="A1086" s="55">
        <f t="shared" si="104"/>
        <v>60</v>
      </c>
      <c r="B1086" s="56" t="str">
        <f t="shared" si="104"/>
        <v>60-PRATAPGARH</v>
      </c>
      <c r="C1086" s="57">
        <f>[1]T7_CC_PS!E69+[1]T7A_CC_UPS!E69</f>
        <v>2107.86</v>
      </c>
      <c r="D1086" s="116">
        <f>[1]T7_CC_PS!H69+[1]T7A_CC_UPS!H69</f>
        <v>516.22</v>
      </c>
      <c r="E1086" s="117">
        <f t="shared" si="101"/>
        <v>0.24490241287372028</v>
      </c>
    </row>
    <row r="1087" spans="1:5" ht="15.75" customHeight="1">
      <c r="A1087" s="55">
        <f t="shared" si="104"/>
        <v>61</v>
      </c>
      <c r="B1087" s="56" t="str">
        <f t="shared" si="104"/>
        <v>61-RAI BAREILY</v>
      </c>
      <c r="C1087" s="57">
        <f>[1]T7_CC_PS!E70+[1]T7A_CC_UPS!E70</f>
        <v>1737.3</v>
      </c>
      <c r="D1087" s="116">
        <f>[1]T7_CC_PS!H70+[1]T7A_CC_UPS!H70</f>
        <v>263.61</v>
      </c>
      <c r="E1087" s="117">
        <f t="shared" si="101"/>
        <v>0.15173545156276982</v>
      </c>
    </row>
    <row r="1088" spans="1:5" ht="15.75" customHeight="1">
      <c r="A1088" s="55">
        <f t="shared" si="104"/>
        <v>62</v>
      </c>
      <c r="B1088" s="56" t="str">
        <f t="shared" si="104"/>
        <v>62-RAMPUR</v>
      </c>
      <c r="C1088" s="57">
        <f>[1]T7_CC_PS!E71+[1]T7A_CC_UPS!E71</f>
        <v>1209.93</v>
      </c>
      <c r="D1088" s="116">
        <f>[1]T7_CC_PS!H71+[1]T7A_CC_UPS!H71</f>
        <v>-155.4</v>
      </c>
      <c r="E1088" s="117">
        <f t="shared" si="101"/>
        <v>-0.12843718231633236</v>
      </c>
    </row>
    <row r="1089" spans="1:5" ht="15.75" customHeight="1">
      <c r="A1089" s="55">
        <f t="shared" si="104"/>
        <v>63</v>
      </c>
      <c r="B1089" s="56" t="str">
        <f t="shared" si="104"/>
        <v>63-SAHARANPUR</v>
      </c>
      <c r="C1089" s="57">
        <f>[1]T7_CC_PS!E72+[1]T7A_CC_UPS!E72</f>
        <v>1590.97</v>
      </c>
      <c r="D1089" s="116">
        <f>[1]T7_CC_PS!H72+[1]T7A_CC_UPS!H72</f>
        <v>-60.2</v>
      </c>
      <c r="E1089" s="117">
        <f t="shared" si="101"/>
        <v>-3.7838551324035026E-2</v>
      </c>
    </row>
    <row r="1090" spans="1:5" ht="15.75" customHeight="1">
      <c r="A1090" s="55">
        <f t="shared" si="104"/>
        <v>64</v>
      </c>
      <c r="B1090" s="56" t="str">
        <f t="shared" si="104"/>
        <v>64-SANTKABIR NAGAR</v>
      </c>
      <c r="C1090" s="57">
        <f>[1]T7_CC_PS!E73+[1]T7A_CC_UPS!E73</f>
        <v>1101.53</v>
      </c>
      <c r="D1090" s="116">
        <f>[1]T7_CC_PS!H73+[1]T7A_CC_UPS!H73</f>
        <v>109.45099999999999</v>
      </c>
      <c r="E1090" s="117">
        <f t="shared" si="101"/>
        <v>9.9362704601781149E-2</v>
      </c>
    </row>
    <row r="1091" spans="1:5" ht="15.75" customHeight="1">
      <c r="A1091" s="55">
        <f t="shared" ref="A1091:B1101" si="105">A103</f>
        <v>65</v>
      </c>
      <c r="B1091" s="56" t="str">
        <f t="shared" si="105"/>
        <v>65-SHAHJAHANPUR</v>
      </c>
      <c r="C1091" s="57">
        <f>[1]T7_CC_PS!E74+[1]T7A_CC_UPS!E74</f>
        <v>2415.5699999999997</v>
      </c>
      <c r="D1091" s="116">
        <f>[1]T7_CC_PS!H74+[1]T7A_CC_UPS!H74</f>
        <v>-196.97</v>
      </c>
      <c r="E1091" s="117">
        <f t="shared" ref="E1091:E1102" si="106">D1091/C1091</f>
        <v>-8.1541830706624116E-2</v>
      </c>
    </row>
    <row r="1092" spans="1:5" ht="15.75" customHeight="1">
      <c r="A1092" s="55">
        <f t="shared" si="105"/>
        <v>66</v>
      </c>
      <c r="B1092" s="56" t="str">
        <f t="shared" si="105"/>
        <v>66-SHRAWASTI</v>
      </c>
      <c r="C1092" s="57">
        <f>[1]T7_CC_PS!E75+[1]T7A_CC_UPS!E75</f>
        <v>710.04</v>
      </c>
      <c r="D1092" s="116">
        <f>[1]T7_CC_PS!H75+[1]T7A_CC_UPS!H75</f>
        <v>94.486999999999995</v>
      </c>
      <c r="E1092" s="117">
        <f t="shared" si="106"/>
        <v>0.13307278463185174</v>
      </c>
    </row>
    <row r="1093" spans="1:5" ht="15.75" customHeight="1">
      <c r="A1093" s="55">
        <f t="shared" si="105"/>
        <v>67</v>
      </c>
      <c r="B1093" s="56" t="str">
        <f t="shared" si="105"/>
        <v>67-SIDDHARTHNAGAR</v>
      </c>
      <c r="C1093" s="57">
        <f>[1]T7_CC_PS!E76+[1]T7A_CC_UPS!E76</f>
        <v>2022.45</v>
      </c>
      <c r="D1093" s="116">
        <f>[1]T7_CC_PS!H76+[1]T7A_CC_UPS!H76</f>
        <v>33.790000000000035</v>
      </c>
      <c r="E1093" s="117">
        <f t="shared" si="106"/>
        <v>1.670745877524786E-2</v>
      </c>
    </row>
    <row r="1094" spans="1:5" ht="15.75" customHeight="1">
      <c r="A1094" s="55">
        <f t="shared" si="105"/>
        <v>68</v>
      </c>
      <c r="B1094" s="56" t="str">
        <f t="shared" si="105"/>
        <v>68-SITAPUR</v>
      </c>
      <c r="C1094" s="57">
        <f>[1]T7_CC_PS!E77+[1]T7A_CC_UPS!E77</f>
        <v>3333.8599999999997</v>
      </c>
      <c r="D1094" s="116">
        <f>[1]T7_CC_PS!H77+[1]T7A_CC_UPS!H77</f>
        <v>1423.5299999999997</v>
      </c>
      <c r="E1094" s="117">
        <f t="shared" si="106"/>
        <v>0.42699153533741663</v>
      </c>
    </row>
    <row r="1095" spans="1:5" ht="15.75" customHeight="1">
      <c r="A1095" s="55">
        <f t="shared" si="105"/>
        <v>69</v>
      </c>
      <c r="B1095" s="56" t="str">
        <f t="shared" si="105"/>
        <v>69-SONBHADRA</v>
      </c>
      <c r="C1095" s="57">
        <f>[1]T7_CC_PS!E78+[1]T7A_CC_UPS!E78</f>
        <v>1609.74</v>
      </c>
      <c r="D1095" s="116">
        <f>[1]T7_CC_PS!H78+[1]T7A_CC_UPS!H78</f>
        <v>89.990000000000009</v>
      </c>
      <c r="E1095" s="117">
        <f t="shared" si="106"/>
        <v>5.5903437822257013E-2</v>
      </c>
    </row>
    <row r="1096" spans="1:5" ht="15.75" customHeight="1">
      <c r="A1096" s="55">
        <f t="shared" si="105"/>
        <v>70</v>
      </c>
      <c r="B1096" s="56" t="str">
        <f t="shared" si="105"/>
        <v>70-SULTANPUR</v>
      </c>
      <c r="C1096" s="57">
        <f>[1]T7_CC_PS!E79+[1]T7A_CC_UPS!E79</f>
        <v>1778.8899999999999</v>
      </c>
      <c r="D1096" s="116">
        <f>[1]T7_CC_PS!H79+[1]T7A_CC_UPS!H79</f>
        <v>58.000000000000007</v>
      </c>
      <c r="E1096" s="117">
        <f t="shared" si="106"/>
        <v>3.2604601746032642E-2</v>
      </c>
    </row>
    <row r="1097" spans="1:5" ht="15.75" customHeight="1">
      <c r="A1097" s="55">
        <f t="shared" si="105"/>
        <v>71</v>
      </c>
      <c r="B1097" s="56" t="str">
        <f t="shared" si="105"/>
        <v>71-UNNAO</v>
      </c>
      <c r="C1097" s="57">
        <f>[1]T7_CC_PS!E80+[1]T7A_CC_UPS!E80</f>
        <v>1767.9899999999998</v>
      </c>
      <c r="D1097" s="116">
        <f>[1]T7_CC_PS!H80+[1]T7A_CC_UPS!H80</f>
        <v>-46.510000000000005</v>
      </c>
      <c r="E1097" s="117">
        <f t="shared" si="106"/>
        <v>-2.6306709879580774E-2</v>
      </c>
    </row>
    <row r="1098" spans="1:5" ht="15.75" customHeight="1">
      <c r="A1098" s="55">
        <f t="shared" si="105"/>
        <v>72</v>
      </c>
      <c r="B1098" s="56" t="str">
        <f t="shared" si="105"/>
        <v>72-VARANASI</v>
      </c>
      <c r="C1098" s="57">
        <f>[1]T7_CC_PS!E81+[1]T7A_CC_UPS!E81</f>
        <v>2323.1800000000003</v>
      </c>
      <c r="D1098" s="116">
        <f>[1]T7_CC_PS!H81+[1]T7A_CC_UPS!H81</f>
        <v>206.24999999999997</v>
      </c>
      <c r="E1098" s="117">
        <f t="shared" si="106"/>
        <v>8.8779173374426409E-2</v>
      </c>
    </row>
    <row r="1099" spans="1:5" ht="15.75" customHeight="1">
      <c r="A1099" s="55">
        <f t="shared" si="105"/>
        <v>73</v>
      </c>
      <c r="B1099" s="56" t="str">
        <f t="shared" si="105"/>
        <v>73-SAMBHAL</v>
      </c>
      <c r="C1099" s="57">
        <f>[1]T7_CC_PS!E82+[1]T7A_CC_UPS!E82</f>
        <v>1530</v>
      </c>
      <c r="D1099" s="116">
        <f>[1]T7_CC_PS!H82+[1]T7A_CC_UPS!H82</f>
        <v>94.330000000000027</v>
      </c>
      <c r="E1099" s="117">
        <f t="shared" si="106"/>
        <v>6.1653594771241847E-2</v>
      </c>
    </row>
    <row r="1100" spans="1:5" ht="15.75" customHeight="1">
      <c r="A1100" s="55">
        <f t="shared" si="105"/>
        <v>74</v>
      </c>
      <c r="B1100" s="56" t="str">
        <f t="shared" si="105"/>
        <v>74-HAPUR</v>
      </c>
      <c r="C1100" s="57">
        <f>[1]T7_CC_PS!E83+[1]T7A_CC_UPS!E83</f>
        <v>565.1400000000001</v>
      </c>
      <c r="D1100" s="116">
        <f>[1]T7_CC_PS!H83+[1]T7A_CC_UPS!H83</f>
        <v>-115.39999999999999</v>
      </c>
      <c r="E1100" s="117">
        <f t="shared" si="106"/>
        <v>-0.20419719007679507</v>
      </c>
    </row>
    <row r="1101" spans="1:5" ht="15.75" customHeight="1">
      <c r="A1101" s="55">
        <f t="shared" si="105"/>
        <v>75</v>
      </c>
      <c r="B1101" s="56" t="str">
        <f t="shared" si="105"/>
        <v>75-SHAMLI</v>
      </c>
      <c r="C1101" s="57">
        <f>[1]T7_CC_PS!E84+[1]T7A_CC_UPS!E84</f>
        <v>554.17999999999995</v>
      </c>
      <c r="D1101" s="116">
        <f>[1]T7_CC_PS!H84+[1]T7A_CC_UPS!H84</f>
        <v>33.006</v>
      </c>
      <c r="E1101" s="117">
        <f t="shared" si="106"/>
        <v>5.9558266267277789E-2</v>
      </c>
    </row>
    <row r="1102" spans="1:5" ht="15.75" customHeight="1">
      <c r="A1102" s="118"/>
      <c r="B1102" s="60" t="str">
        <f>B114</f>
        <v>TOTAL</v>
      </c>
      <c r="C1102" s="119">
        <f>SUM(C1027:C1101)</f>
        <v>121117.55999999995</v>
      </c>
      <c r="D1102" s="119">
        <f>SUM(D1027:D1101)</f>
        <v>9191.9300700000003</v>
      </c>
      <c r="E1102" s="120">
        <f t="shared" si="106"/>
        <v>7.5892629194313388E-2</v>
      </c>
    </row>
    <row r="1104" spans="1:5" ht="15.75" customHeight="1">
      <c r="A1104" s="49" t="s">
        <v>117</v>
      </c>
      <c r="B1104" s="50"/>
      <c r="C1104" s="51"/>
      <c r="D1104" s="50"/>
      <c r="E1104" s="50"/>
    </row>
    <row r="1105" spans="1:5" ht="15.75" customHeight="1">
      <c r="A1105" s="50"/>
      <c r="B1105" s="50"/>
      <c r="C1105" s="50"/>
      <c r="D1105" s="50"/>
      <c r="E1105" s="52" t="s">
        <v>114</v>
      </c>
    </row>
    <row r="1106" spans="1:5" ht="57.75" customHeight="1">
      <c r="A1106" s="53" t="s">
        <v>78</v>
      </c>
      <c r="B1106" s="53" t="s">
        <v>79</v>
      </c>
      <c r="C1106" s="54" t="s">
        <v>72</v>
      </c>
      <c r="D1106" s="54" t="s">
        <v>118</v>
      </c>
      <c r="E1106" s="54" t="s">
        <v>119</v>
      </c>
    </row>
    <row r="1107" spans="1:5" ht="15.75" customHeight="1">
      <c r="A1107" s="53">
        <v>1</v>
      </c>
      <c r="B1107" s="53">
        <v>2</v>
      </c>
      <c r="C1107" s="54">
        <v>3</v>
      </c>
      <c r="D1107" s="54">
        <v>4</v>
      </c>
      <c r="E1107" s="54">
        <v>5</v>
      </c>
    </row>
    <row r="1108" spans="1:5" ht="15.75" customHeight="1">
      <c r="A1108" s="55">
        <f t="shared" ref="A1108:B1123" si="107">A39</f>
        <v>1</v>
      </c>
      <c r="B1108" s="78" t="str">
        <f t="shared" si="107"/>
        <v>01-AGRA</v>
      </c>
      <c r="C1108" s="121">
        <f>C1027</f>
        <v>1679</v>
      </c>
      <c r="D1108" s="122">
        <f>[1]T7_CC_PS!Q10+[1]T7A_CC_UPS!Q10</f>
        <v>55.088000000000079</v>
      </c>
      <c r="E1108" s="123">
        <f>D1108/C1108</f>
        <v>3.2810005955926196E-2</v>
      </c>
    </row>
    <row r="1109" spans="1:5" ht="15.75" customHeight="1">
      <c r="A1109" s="55">
        <f t="shared" si="107"/>
        <v>2</v>
      </c>
      <c r="B1109" s="78" t="str">
        <f t="shared" si="107"/>
        <v>02-ALIGARH</v>
      </c>
      <c r="C1109" s="121">
        <f t="shared" ref="C1109:C1172" si="108">C1028</f>
        <v>1850.21</v>
      </c>
      <c r="D1109" s="122">
        <f>[1]T7_CC_PS!Q11+[1]T7A_CC_UPS!Q11</f>
        <v>374.06000000000006</v>
      </c>
      <c r="E1109" s="123">
        <f t="shared" ref="E1109:E1172" si="109">D1109/C1109</f>
        <v>0.20217164538079463</v>
      </c>
    </row>
    <row r="1110" spans="1:5" ht="15.75" customHeight="1">
      <c r="A1110" s="55">
        <f t="shared" si="107"/>
        <v>3</v>
      </c>
      <c r="B1110" s="78" t="str">
        <f t="shared" si="107"/>
        <v>03-ALLAHABAD</v>
      </c>
      <c r="C1110" s="121">
        <f t="shared" si="108"/>
        <v>3184.11</v>
      </c>
      <c r="D1110" s="122">
        <f>[1]T7_CC_PS!Q12+[1]T7A_CC_UPS!Q12</f>
        <v>376.30691999999988</v>
      </c>
      <c r="E1110" s="123">
        <f t="shared" si="109"/>
        <v>0.11818276378642693</v>
      </c>
    </row>
    <row r="1111" spans="1:5" ht="15.75" customHeight="1">
      <c r="A1111" s="55">
        <f t="shared" si="107"/>
        <v>4</v>
      </c>
      <c r="B1111" s="78" t="str">
        <f t="shared" si="107"/>
        <v>04-AMBEDKAR NAGAR</v>
      </c>
      <c r="C1111" s="121">
        <f t="shared" si="108"/>
        <v>1340.38</v>
      </c>
      <c r="D1111" s="122">
        <f>[1]T7_CC_PS!Q13+[1]T7A_CC_UPS!Q13</f>
        <v>-0.91000000000008185</v>
      </c>
      <c r="E1111" s="123">
        <f t="shared" si="109"/>
        <v>-6.7891195034250123E-4</v>
      </c>
    </row>
    <row r="1112" spans="1:5" ht="15.75" customHeight="1">
      <c r="A1112" s="55">
        <f t="shared" si="107"/>
        <v>5</v>
      </c>
      <c r="B1112" s="78" t="str">
        <f t="shared" si="107"/>
        <v>05-AURAIYA</v>
      </c>
      <c r="C1112" s="121">
        <f t="shared" si="108"/>
        <v>873.17</v>
      </c>
      <c r="D1112" s="122">
        <f>[1]T7_CC_PS!Q14+[1]T7A_CC_UPS!Q14</f>
        <v>-26.283890000000042</v>
      </c>
      <c r="E1112" s="123">
        <f t="shared" si="109"/>
        <v>-3.0101686956720962E-2</v>
      </c>
    </row>
    <row r="1113" spans="1:5" ht="15.75" customHeight="1">
      <c r="A1113" s="55">
        <f t="shared" si="107"/>
        <v>6</v>
      </c>
      <c r="B1113" s="78" t="str">
        <f t="shared" si="107"/>
        <v>06-AZAMGARH</v>
      </c>
      <c r="C1113" s="121">
        <f t="shared" si="108"/>
        <v>3022.9500000000003</v>
      </c>
      <c r="D1113" s="122">
        <f>[1]T7_CC_PS!Q15+[1]T7A_CC_UPS!Q15</f>
        <v>438.68130999999983</v>
      </c>
      <c r="E1113" s="123">
        <f t="shared" si="109"/>
        <v>0.14511695860004292</v>
      </c>
    </row>
    <row r="1114" spans="1:5" ht="15.75" customHeight="1">
      <c r="A1114" s="55">
        <f t="shared" si="107"/>
        <v>7</v>
      </c>
      <c r="B1114" s="78" t="str">
        <f t="shared" si="107"/>
        <v>07-BADAUN</v>
      </c>
      <c r="C1114" s="121">
        <f t="shared" si="108"/>
        <v>1911.5900000000001</v>
      </c>
      <c r="D1114" s="122">
        <f>[1]T7_CC_PS!Q16+[1]T7A_CC_UPS!Q16</f>
        <v>49.942469999999958</v>
      </c>
      <c r="E1114" s="123">
        <f t="shared" si="109"/>
        <v>2.6126141065814297E-2</v>
      </c>
    </row>
    <row r="1115" spans="1:5" ht="15.75" customHeight="1">
      <c r="A1115" s="55">
        <f t="shared" si="107"/>
        <v>8</v>
      </c>
      <c r="B1115" s="78" t="str">
        <f t="shared" si="107"/>
        <v>08-BAGHPAT</v>
      </c>
      <c r="C1115" s="121">
        <f t="shared" si="108"/>
        <v>646.32999999999993</v>
      </c>
      <c r="D1115" s="122">
        <f>[1]T7_CC_PS!Q17+[1]T7A_CC_UPS!Q17</f>
        <v>22.53</v>
      </c>
      <c r="E1115" s="123">
        <f t="shared" si="109"/>
        <v>3.485835409156314E-2</v>
      </c>
    </row>
    <row r="1116" spans="1:5" ht="15.75" customHeight="1">
      <c r="A1116" s="55">
        <f t="shared" si="107"/>
        <v>9</v>
      </c>
      <c r="B1116" s="78" t="str">
        <f t="shared" si="107"/>
        <v>09-BAHRAICH</v>
      </c>
      <c r="C1116" s="121">
        <f t="shared" si="108"/>
        <v>2957.4799999999996</v>
      </c>
      <c r="D1116" s="122">
        <f>[1]T7_CC_PS!Q18+[1]T7A_CC_UPS!Q18</f>
        <v>163.68203999999997</v>
      </c>
      <c r="E1116" s="123">
        <f t="shared" si="109"/>
        <v>5.5345104616092079E-2</v>
      </c>
    </row>
    <row r="1117" spans="1:5" ht="15.75" customHeight="1">
      <c r="A1117" s="55">
        <f t="shared" si="107"/>
        <v>10</v>
      </c>
      <c r="B1117" s="78" t="str">
        <f t="shared" si="107"/>
        <v>10-BALLIA</v>
      </c>
      <c r="C1117" s="121">
        <f t="shared" si="108"/>
        <v>2715.2799999999997</v>
      </c>
      <c r="D1117" s="122">
        <f>[1]T7_CC_PS!Q19+[1]T7A_CC_UPS!Q19</f>
        <v>279.81999999999994</v>
      </c>
      <c r="E1117" s="123">
        <f t="shared" si="109"/>
        <v>0.10305382870274887</v>
      </c>
    </row>
    <row r="1118" spans="1:5" ht="15.75" customHeight="1">
      <c r="A1118" s="55">
        <f t="shared" si="107"/>
        <v>11</v>
      </c>
      <c r="B1118" s="78" t="str">
        <f t="shared" si="107"/>
        <v>11-BALRAMPUR</v>
      </c>
      <c r="C1118" s="121">
        <f t="shared" si="108"/>
        <v>1601.5</v>
      </c>
      <c r="D1118" s="122">
        <f>[1]T7_CC_PS!Q20+[1]T7A_CC_UPS!Q20</f>
        <v>219.04799999999994</v>
      </c>
      <c r="E1118" s="123">
        <f t="shared" si="109"/>
        <v>0.13677677177645953</v>
      </c>
    </row>
    <row r="1119" spans="1:5" ht="15.75" customHeight="1">
      <c r="A1119" s="55">
        <f t="shared" si="107"/>
        <v>12</v>
      </c>
      <c r="B1119" s="78" t="str">
        <f t="shared" si="107"/>
        <v>12-BANDA</v>
      </c>
      <c r="C1119" s="121">
        <f t="shared" si="108"/>
        <v>1523.67</v>
      </c>
      <c r="D1119" s="122">
        <f>[1]T7_CC_PS!Q21+[1]T7A_CC_UPS!Q21</f>
        <v>16.488000000000028</v>
      </c>
      <c r="E1119" s="123">
        <f t="shared" si="109"/>
        <v>1.0821240819862587E-2</v>
      </c>
    </row>
    <row r="1120" spans="1:5" ht="15.75" customHeight="1">
      <c r="A1120" s="55">
        <f t="shared" si="107"/>
        <v>13</v>
      </c>
      <c r="B1120" s="78" t="str">
        <f t="shared" si="107"/>
        <v>13-BARABANKI</v>
      </c>
      <c r="C1120" s="121">
        <f t="shared" si="108"/>
        <v>2072.91</v>
      </c>
      <c r="D1120" s="122">
        <f>[1]T7_CC_PS!Q22+[1]T7A_CC_UPS!Q22</f>
        <v>70.459999999999923</v>
      </c>
      <c r="E1120" s="123">
        <f t="shared" si="109"/>
        <v>3.3990863086192806E-2</v>
      </c>
    </row>
    <row r="1121" spans="1:5" ht="15.75" customHeight="1">
      <c r="A1121" s="55">
        <f t="shared" si="107"/>
        <v>14</v>
      </c>
      <c r="B1121" s="78" t="str">
        <f t="shared" si="107"/>
        <v>14-BAREILY</v>
      </c>
      <c r="C1121" s="121">
        <f t="shared" si="108"/>
        <v>2416.4</v>
      </c>
      <c r="D1121" s="122">
        <f>[1]T7_CC_PS!Q23+[1]T7A_CC_UPS!Q23</f>
        <v>88.230000000000018</v>
      </c>
      <c r="E1121" s="123">
        <f t="shared" si="109"/>
        <v>3.6512994537328265E-2</v>
      </c>
    </row>
    <row r="1122" spans="1:5" ht="15.75" customHeight="1">
      <c r="A1122" s="55">
        <f t="shared" si="107"/>
        <v>15</v>
      </c>
      <c r="B1122" s="78" t="str">
        <f t="shared" si="107"/>
        <v>15-BASTI</v>
      </c>
      <c r="C1122" s="121">
        <f t="shared" si="108"/>
        <v>1801.1999999999998</v>
      </c>
      <c r="D1122" s="122">
        <f>[1]T7_CC_PS!Q24+[1]T7A_CC_UPS!Q24</f>
        <v>136.34264999999996</v>
      </c>
      <c r="E1122" s="123">
        <f t="shared" si="109"/>
        <v>7.5695453031312449E-2</v>
      </c>
    </row>
    <row r="1123" spans="1:5" ht="15.75" customHeight="1">
      <c r="A1123" s="55">
        <f t="shared" si="107"/>
        <v>16</v>
      </c>
      <c r="B1123" s="78" t="str">
        <f t="shared" si="107"/>
        <v>16-BHADOHI</v>
      </c>
      <c r="C1123" s="121">
        <f t="shared" si="108"/>
        <v>899.1</v>
      </c>
      <c r="D1123" s="122">
        <f>[1]T7_CC_PS!Q25+[1]T7A_CC_UPS!Q25</f>
        <v>-93.739999999999966</v>
      </c>
      <c r="E1123" s="123">
        <f t="shared" si="109"/>
        <v>-0.10425981537092645</v>
      </c>
    </row>
    <row r="1124" spans="1:5" ht="15.75" customHeight="1">
      <c r="A1124" s="55">
        <f t="shared" ref="A1124:B1139" si="110">A55</f>
        <v>17</v>
      </c>
      <c r="B1124" s="78" t="str">
        <f t="shared" si="110"/>
        <v>17-BIJNOUR</v>
      </c>
      <c r="C1124" s="121">
        <f t="shared" si="108"/>
        <v>2079.34</v>
      </c>
      <c r="D1124" s="122">
        <f>[1]T7_CC_PS!Q26+[1]T7A_CC_UPS!Q26</f>
        <v>235.96999999999991</v>
      </c>
      <c r="E1124" s="123">
        <f t="shared" si="109"/>
        <v>0.11348312445295136</v>
      </c>
    </row>
    <row r="1125" spans="1:5" ht="15.75" customHeight="1">
      <c r="A1125" s="55">
        <f t="shared" si="110"/>
        <v>18</v>
      </c>
      <c r="B1125" s="78" t="str">
        <f t="shared" si="110"/>
        <v>18-BULANDSHAHAR</v>
      </c>
      <c r="C1125" s="121">
        <f t="shared" si="108"/>
        <v>1346.73</v>
      </c>
      <c r="D1125" s="122">
        <f>[1]T7_CC_PS!Q27+[1]T7A_CC_UPS!Q27</f>
        <v>177.89439000000004</v>
      </c>
      <c r="E1125" s="123">
        <f t="shared" si="109"/>
        <v>0.1320935822325188</v>
      </c>
    </row>
    <row r="1126" spans="1:5" ht="15.75" customHeight="1">
      <c r="A1126" s="55">
        <f t="shared" si="110"/>
        <v>19</v>
      </c>
      <c r="B1126" s="78" t="str">
        <f t="shared" si="110"/>
        <v>19-CHANDAULI</v>
      </c>
      <c r="C1126" s="121">
        <f t="shared" si="108"/>
        <v>1581.8600000000001</v>
      </c>
      <c r="D1126" s="122">
        <f>[1]T7_CC_PS!Q28+[1]T7A_CC_UPS!Q28</f>
        <v>3.1390000000000668</v>
      </c>
      <c r="E1126" s="123">
        <f t="shared" si="109"/>
        <v>1.9843728269253072E-3</v>
      </c>
    </row>
    <row r="1127" spans="1:5" ht="15.75" customHeight="1">
      <c r="A1127" s="55">
        <f t="shared" si="110"/>
        <v>20</v>
      </c>
      <c r="B1127" s="78" t="str">
        <f t="shared" si="110"/>
        <v>20-CHITRAKOOT</v>
      </c>
      <c r="C1127" s="121">
        <f t="shared" si="108"/>
        <v>1009.92</v>
      </c>
      <c r="D1127" s="122">
        <f>[1]T7_CC_PS!Q29+[1]T7A_CC_UPS!Q29</f>
        <v>28.277799999999957</v>
      </c>
      <c r="E1127" s="123">
        <f t="shared" si="109"/>
        <v>2.800003960709755E-2</v>
      </c>
    </row>
    <row r="1128" spans="1:5" ht="15.75" customHeight="1">
      <c r="A1128" s="55">
        <f t="shared" si="110"/>
        <v>21</v>
      </c>
      <c r="B1128" s="78" t="str">
        <f t="shared" si="110"/>
        <v>21-AMETHI</v>
      </c>
      <c r="C1128" s="121">
        <f t="shared" si="108"/>
        <v>1033.0999999999999</v>
      </c>
      <c r="D1128" s="122">
        <f>[1]T7_CC_PS!Q30+[1]T7A_CC_UPS!Q30</f>
        <v>20.953960000000023</v>
      </c>
      <c r="E1128" s="123">
        <f t="shared" si="109"/>
        <v>2.0282605749685437E-2</v>
      </c>
    </row>
    <row r="1129" spans="1:5" ht="15.75" customHeight="1">
      <c r="A1129" s="55">
        <f t="shared" si="110"/>
        <v>22</v>
      </c>
      <c r="B1129" s="78" t="str">
        <f t="shared" si="110"/>
        <v>22-DEORIA</v>
      </c>
      <c r="C1129" s="121">
        <f t="shared" si="108"/>
        <v>1895.5600000000002</v>
      </c>
      <c r="D1129" s="122">
        <f>[1]T7_CC_PS!Q31+[1]T7A_CC_UPS!Q31</f>
        <v>31.260000000000161</v>
      </c>
      <c r="E1129" s="123">
        <f t="shared" si="109"/>
        <v>1.6491168836649941E-2</v>
      </c>
    </row>
    <row r="1130" spans="1:5" ht="15.75" customHeight="1">
      <c r="A1130" s="55">
        <f t="shared" si="110"/>
        <v>23</v>
      </c>
      <c r="B1130" s="78" t="str">
        <f t="shared" si="110"/>
        <v>23-ETAH</v>
      </c>
      <c r="C1130" s="121">
        <f t="shared" si="108"/>
        <v>1225.26</v>
      </c>
      <c r="D1130" s="122">
        <f>[1]T7_CC_PS!Q32+[1]T7A_CC_UPS!Q32</f>
        <v>62.19</v>
      </c>
      <c r="E1130" s="123">
        <f t="shared" si="109"/>
        <v>5.0756574114881735E-2</v>
      </c>
    </row>
    <row r="1131" spans="1:5" ht="15.75" customHeight="1">
      <c r="A1131" s="55">
        <f t="shared" si="110"/>
        <v>24</v>
      </c>
      <c r="B1131" s="78" t="str">
        <f t="shared" si="110"/>
        <v>24-FAIZABAD</v>
      </c>
      <c r="C1131" s="121">
        <f t="shared" si="108"/>
        <v>1635.7</v>
      </c>
      <c r="D1131" s="122">
        <f>[1]T7_CC_PS!Q33+[1]T7A_CC_UPS!Q33</f>
        <v>375.82999999999993</v>
      </c>
      <c r="E1131" s="123">
        <f t="shared" si="109"/>
        <v>0.22976707220150389</v>
      </c>
    </row>
    <row r="1132" spans="1:5" ht="15.75" customHeight="1">
      <c r="A1132" s="55">
        <f t="shared" si="110"/>
        <v>25</v>
      </c>
      <c r="B1132" s="78" t="str">
        <f t="shared" si="110"/>
        <v>25-FARRUKHABAD</v>
      </c>
      <c r="C1132" s="121">
        <f t="shared" si="108"/>
        <v>1297.75</v>
      </c>
      <c r="D1132" s="122">
        <f>[1]T7_CC_PS!Q34+[1]T7A_CC_UPS!Q34</f>
        <v>69.356729999999885</v>
      </c>
      <c r="E1132" s="123">
        <f t="shared" si="109"/>
        <v>5.3443829705259016E-2</v>
      </c>
    </row>
    <row r="1133" spans="1:5" ht="15.75" customHeight="1">
      <c r="A1133" s="55">
        <f t="shared" si="110"/>
        <v>26</v>
      </c>
      <c r="B1133" s="78" t="str">
        <f t="shared" si="110"/>
        <v>26-FATEHPUR</v>
      </c>
      <c r="C1133" s="121">
        <f t="shared" si="108"/>
        <v>1864.21</v>
      </c>
      <c r="D1133" s="122">
        <f>[1]T7_CC_PS!Q35+[1]T7A_CC_UPS!Q35</f>
        <v>61.428000000000111</v>
      </c>
      <c r="E1133" s="123">
        <f t="shared" si="109"/>
        <v>3.2951223306387216E-2</v>
      </c>
    </row>
    <row r="1134" spans="1:5" ht="15.75" customHeight="1">
      <c r="A1134" s="55">
        <f t="shared" si="110"/>
        <v>27</v>
      </c>
      <c r="B1134" s="78" t="str">
        <f t="shared" si="110"/>
        <v>27-FIROZABAD</v>
      </c>
      <c r="C1134" s="121">
        <f t="shared" si="108"/>
        <v>1082.3600000000001</v>
      </c>
      <c r="D1134" s="122">
        <f>[1]T7_CC_PS!Q36+[1]T7A_CC_UPS!Q36</f>
        <v>25.040000000000049</v>
      </c>
      <c r="E1134" s="123">
        <f t="shared" si="109"/>
        <v>2.3134631730662669E-2</v>
      </c>
    </row>
    <row r="1135" spans="1:5" ht="15.75" customHeight="1">
      <c r="A1135" s="55">
        <f t="shared" si="110"/>
        <v>28</v>
      </c>
      <c r="B1135" s="78" t="str">
        <f t="shared" si="110"/>
        <v>28-G.B. NAGAR</v>
      </c>
      <c r="C1135" s="121">
        <f t="shared" si="108"/>
        <v>748.57999999999993</v>
      </c>
      <c r="D1135" s="122">
        <f>[1]T7_CC_PS!Q37+[1]T7A_CC_UPS!Q37</f>
        <v>64.619049999999973</v>
      </c>
      <c r="E1135" s="123">
        <f t="shared" si="109"/>
        <v>8.6322169975152935E-2</v>
      </c>
    </row>
    <row r="1136" spans="1:5" ht="15.75" customHeight="1">
      <c r="A1136" s="55">
        <f t="shared" si="110"/>
        <v>29</v>
      </c>
      <c r="B1136" s="78" t="str">
        <f t="shared" si="110"/>
        <v>29-GHAZIPUR</v>
      </c>
      <c r="C1136" s="121">
        <f t="shared" si="108"/>
        <v>2129.9100000000003</v>
      </c>
      <c r="D1136" s="122">
        <f>[1]T7_CC_PS!Q38+[1]T7A_CC_UPS!Q38</f>
        <v>89.906170000000145</v>
      </c>
      <c r="E1136" s="123">
        <f t="shared" si="109"/>
        <v>4.2211253057640993E-2</v>
      </c>
    </row>
    <row r="1137" spans="1:5" ht="15.75" customHeight="1">
      <c r="A1137" s="55">
        <f t="shared" si="110"/>
        <v>30</v>
      </c>
      <c r="B1137" s="78" t="str">
        <f t="shared" si="110"/>
        <v>30-GHAZIYABAD</v>
      </c>
      <c r="C1137" s="121">
        <f t="shared" si="108"/>
        <v>759.71</v>
      </c>
      <c r="D1137" s="122">
        <f>[1]T7_CC_PS!Q39+[1]T7A_CC_UPS!Q39</f>
        <v>20.739999999999981</v>
      </c>
      <c r="E1137" s="123">
        <f t="shared" si="109"/>
        <v>2.7299890747785313E-2</v>
      </c>
    </row>
    <row r="1138" spans="1:5" ht="15.75" customHeight="1">
      <c r="A1138" s="55">
        <f t="shared" si="110"/>
        <v>31</v>
      </c>
      <c r="B1138" s="78" t="str">
        <f t="shared" si="110"/>
        <v>31-GONDA</v>
      </c>
      <c r="C1138" s="121">
        <f t="shared" si="108"/>
        <v>2364.7200000000003</v>
      </c>
      <c r="D1138" s="122">
        <f>[1]T7_CC_PS!Q40+[1]T7A_CC_UPS!Q40</f>
        <v>312.68999999999994</v>
      </c>
      <c r="E1138" s="123">
        <f t="shared" si="109"/>
        <v>0.13223130011164108</v>
      </c>
    </row>
    <row r="1139" spans="1:5" ht="15.75" customHeight="1">
      <c r="A1139" s="55">
        <f t="shared" si="110"/>
        <v>32</v>
      </c>
      <c r="B1139" s="78" t="str">
        <f t="shared" si="110"/>
        <v>32-GORAKHPUR</v>
      </c>
      <c r="C1139" s="121">
        <f t="shared" si="108"/>
        <v>2237.96</v>
      </c>
      <c r="D1139" s="122">
        <f>[1]T7_CC_PS!Q41+[1]T7A_CC_UPS!Q41</f>
        <v>152.53499999999991</v>
      </c>
      <c r="E1139" s="123">
        <f t="shared" si="109"/>
        <v>6.8158054656919653E-2</v>
      </c>
    </row>
    <row r="1140" spans="1:5" ht="15.75" customHeight="1">
      <c r="A1140" s="55">
        <f t="shared" ref="A1140:B1155" si="111">A71</f>
        <v>33</v>
      </c>
      <c r="B1140" s="78" t="str">
        <f t="shared" si="111"/>
        <v>33-HAMEERPUR</v>
      </c>
      <c r="C1140" s="121">
        <f t="shared" si="108"/>
        <v>807.02</v>
      </c>
      <c r="D1140" s="122">
        <f>[1]T7_CC_PS!Q42+[1]T7A_CC_UPS!Q42</f>
        <v>74.135000000000048</v>
      </c>
      <c r="E1140" s="123">
        <f t="shared" si="109"/>
        <v>9.1862655200614665E-2</v>
      </c>
    </row>
    <row r="1141" spans="1:5" ht="15.75" customHeight="1">
      <c r="A1141" s="55">
        <f t="shared" si="111"/>
        <v>34</v>
      </c>
      <c r="B1141" s="78" t="str">
        <f t="shared" si="111"/>
        <v>34-HARDOI</v>
      </c>
      <c r="C1141" s="121">
        <f t="shared" si="108"/>
        <v>3289.16</v>
      </c>
      <c r="D1141" s="122">
        <f>[1]T7_CC_PS!Q43+[1]T7A_CC_UPS!Q43</f>
        <v>41.509999999999934</v>
      </c>
      <c r="E1141" s="123">
        <f t="shared" si="109"/>
        <v>1.2620243466416938E-2</v>
      </c>
    </row>
    <row r="1142" spans="1:5" ht="15.75" customHeight="1">
      <c r="A1142" s="55">
        <f t="shared" si="111"/>
        <v>35</v>
      </c>
      <c r="B1142" s="78" t="str">
        <f t="shared" si="111"/>
        <v>35-HATHRAS</v>
      </c>
      <c r="C1142" s="121">
        <f t="shared" si="108"/>
        <v>834.44999999999993</v>
      </c>
      <c r="D1142" s="122">
        <f>[1]T7_CC_PS!Q44+[1]T7A_CC_UPS!Q44</f>
        <v>21.469409999999982</v>
      </c>
      <c r="E1142" s="123">
        <f t="shared" si="109"/>
        <v>2.572881538738089E-2</v>
      </c>
    </row>
    <row r="1143" spans="1:5" ht="15.75" customHeight="1">
      <c r="A1143" s="55">
        <f t="shared" si="111"/>
        <v>36</v>
      </c>
      <c r="B1143" s="78" t="str">
        <f t="shared" si="111"/>
        <v>36-ITAWAH</v>
      </c>
      <c r="C1143" s="121">
        <f t="shared" si="108"/>
        <v>995.9</v>
      </c>
      <c r="D1143" s="122">
        <f>[1]T7_CC_PS!Q45+[1]T7A_CC_UPS!Q45</f>
        <v>59.204000000000008</v>
      </c>
      <c r="E1143" s="123">
        <f t="shared" si="109"/>
        <v>5.9447735716437404E-2</v>
      </c>
    </row>
    <row r="1144" spans="1:5" ht="15.75" customHeight="1">
      <c r="A1144" s="55">
        <f t="shared" si="111"/>
        <v>37</v>
      </c>
      <c r="B1144" s="78" t="str">
        <f t="shared" si="111"/>
        <v>37-J.P. NAGAR</v>
      </c>
      <c r="C1144" s="121">
        <f t="shared" si="108"/>
        <v>907.95</v>
      </c>
      <c r="D1144" s="122">
        <f>[1]T7_CC_PS!Q46+[1]T7A_CC_UPS!Q46</f>
        <v>2.5990000000000748</v>
      </c>
      <c r="E1144" s="123">
        <f t="shared" si="109"/>
        <v>2.8624924279972187E-3</v>
      </c>
    </row>
    <row r="1145" spans="1:5" ht="15.75" customHeight="1">
      <c r="A1145" s="55">
        <f t="shared" si="111"/>
        <v>38</v>
      </c>
      <c r="B1145" s="78" t="str">
        <f t="shared" si="111"/>
        <v>38-JALAUN</v>
      </c>
      <c r="C1145" s="121">
        <f t="shared" si="108"/>
        <v>956.49</v>
      </c>
      <c r="D1145" s="122">
        <f>[1]T7_CC_PS!Q47+[1]T7A_CC_UPS!Q47</f>
        <v>127.71000000000004</v>
      </c>
      <c r="E1145" s="123">
        <f t="shared" si="109"/>
        <v>0.13351943041746389</v>
      </c>
    </row>
    <row r="1146" spans="1:5" ht="15.75" customHeight="1">
      <c r="A1146" s="55">
        <f t="shared" si="111"/>
        <v>39</v>
      </c>
      <c r="B1146" s="78" t="str">
        <f t="shared" si="111"/>
        <v>39-JAUNPUR</v>
      </c>
      <c r="C1146" s="121">
        <f t="shared" si="108"/>
        <v>2987.8599999999997</v>
      </c>
      <c r="D1146" s="122">
        <f>[1]T7_CC_PS!Q48+[1]T7A_CC_UPS!Q48</f>
        <v>135.58999999999992</v>
      </c>
      <c r="E1146" s="123">
        <f t="shared" si="109"/>
        <v>4.5380305636810267E-2</v>
      </c>
    </row>
    <row r="1147" spans="1:5" ht="15.75" customHeight="1">
      <c r="A1147" s="55">
        <f t="shared" si="111"/>
        <v>40</v>
      </c>
      <c r="B1147" s="78" t="str">
        <f t="shared" si="111"/>
        <v>40-JHANSI</v>
      </c>
      <c r="C1147" s="121">
        <f t="shared" si="108"/>
        <v>1134.8899999999999</v>
      </c>
      <c r="D1147" s="122">
        <f>[1]T7_CC_PS!Q49+[1]T7A_CC_UPS!Q49</f>
        <v>133.39124999999996</v>
      </c>
      <c r="E1147" s="123">
        <f t="shared" si="109"/>
        <v>0.11753672162059757</v>
      </c>
    </row>
    <row r="1148" spans="1:5" ht="15.75" customHeight="1">
      <c r="A1148" s="55">
        <f t="shared" si="111"/>
        <v>41</v>
      </c>
      <c r="B1148" s="78" t="str">
        <f t="shared" si="111"/>
        <v>41-KANNAUJ</v>
      </c>
      <c r="C1148" s="121">
        <f t="shared" si="108"/>
        <v>1316.05</v>
      </c>
      <c r="D1148" s="122">
        <f>[1]T7_CC_PS!Q50+[1]T7A_CC_UPS!Q50</f>
        <v>240.10999999999996</v>
      </c>
      <c r="E1148" s="123">
        <f t="shared" si="109"/>
        <v>0.1824474753998708</v>
      </c>
    </row>
    <row r="1149" spans="1:5" ht="15.75" customHeight="1">
      <c r="A1149" s="55">
        <f t="shared" si="111"/>
        <v>42</v>
      </c>
      <c r="B1149" s="78" t="str">
        <f t="shared" si="111"/>
        <v>42-KANPUR DEHAT</v>
      </c>
      <c r="C1149" s="121">
        <f t="shared" si="108"/>
        <v>1459.95</v>
      </c>
      <c r="D1149" s="122">
        <f>[1]T7_CC_PS!Q51+[1]T7A_CC_UPS!Q51</f>
        <v>515.7299999999999</v>
      </c>
      <c r="E1149" s="123">
        <f t="shared" si="109"/>
        <v>0.35325182369259212</v>
      </c>
    </row>
    <row r="1150" spans="1:5" ht="15.75" customHeight="1">
      <c r="A1150" s="55">
        <f t="shared" si="111"/>
        <v>43</v>
      </c>
      <c r="B1150" s="78" t="str">
        <f t="shared" si="111"/>
        <v>43-KANPUR NAGAR</v>
      </c>
      <c r="C1150" s="121">
        <f t="shared" si="108"/>
        <v>1297.03</v>
      </c>
      <c r="D1150" s="122">
        <f>[1]T7_CC_PS!Q52+[1]T7A_CC_UPS!Q52</f>
        <v>168.447</v>
      </c>
      <c r="E1150" s="123">
        <f t="shared" si="109"/>
        <v>0.12987132140351418</v>
      </c>
    </row>
    <row r="1151" spans="1:5" ht="15.75" customHeight="1">
      <c r="A1151" s="55">
        <f t="shared" si="111"/>
        <v>44</v>
      </c>
      <c r="B1151" s="78" t="str">
        <f t="shared" si="111"/>
        <v>44-KAAS GANJ</v>
      </c>
      <c r="C1151" s="121">
        <f t="shared" si="108"/>
        <v>926.21</v>
      </c>
      <c r="D1151" s="122">
        <f>[1]T7_CC_PS!Q53+[1]T7A_CC_UPS!Q53</f>
        <v>225.44409999999999</v>
      </c>
      <c r="E1151" s="123">
        <f t="shared" si="109"/>
        <v>0.24340495136092244</v>
      </c>
    </row>
    <row r="1152" spans="1:5" ht="15.75" customHeight="1">
      <c r="A1152" s="55">
        <f t="shared" si="111"/>
        <v>45</v>
      </c>
      <c r="B1152" s="78" t="str">
        <f t="shared" si="111"/>
        <v>45-KAUSHAMBI</v>
      </c>
      <c r="C1152" s="121">
        <f t="shared" si="108"/>
        <v>1042.8899999999999</v>
      </c>
      <c r="D1152" s="122">
        <f>[1]T7_CC_PS!Q54+[1]T7A_CC_UPS!Q54</f>
        <v>109.67500000000004</v>
      </c>
      <c r="E1152" s="123">
        <f t="shared" si="109"/>
        <v>0.10516449481728662</v>
      </c>
    </row>
    <row r="1153" spans="1:5" ht="15.75" customHeight="1">
      <c r="A1153" s="55">
        <f t="shared" si="111"/>
        <v>46</v>
      </c>
      <c r="B1153" s="78" t="str">
        <f t="shared" si="111"/>
        <v>46-KUSHINAGAR</v>
      </c>
      <c r="C1153" s="121">
        <f t="shared" si="108"/>
        <v>2126.09</v>
      </c>
      <c r="D1153" s="122">
        <f>[1]T7_CC_PS!Q55+[1]T7A_CC_UPS!Q55</f>
        <v>133.54</v>
      </c>
      <c r="E1153" s="123">
        <f t="shared" si="109"/>
        <v>6.2810135036616505E-2</v>
      </c>
    </row>
    <row r="1154" spans="1:5" ht="15.75" customHeight="1">
      <c r="A1154" s="55">
        <f t="shared" si="111"/>
        <v>47</v>
      </c>
      <c r="B1154" s="78" t="str">
        <f t="shared" si="111"/>
        <v>47-LAKHIMPUR KHERI</v>
      </c>
      <c r="C1154" s="121">
        <f t="shared" si="108"/>
        <v>4098.4400000000005</v>
      </c>
      <c r="D1154" s="122">
        <f>[1]T7_CC_PS!Q56+[1]T7A_CC_UPS!Q56</f>
        <v>477.29654000000005</v>
      </c>
      <c r="E1154" s="123">
        <f t="shared" si="109"/>
        <v>0.1164581011311621</v>
      </c>
    </row>
    <row r="1155" spans="1:5" ht="15.75" customHeight="1">
      <c r="A1155" s="55">
        <f t="shared" si="111"/>
        <v>48</v>
      </c>
      <c r="B1155" s="78" t="str">
        <f t="shared" si="111"/>
        <v>48-LALITPUR</v>
      </c>
      <c r="C1155" s="121">
        <f t="shared" si="108"/>
        <v>1198.4000000000001</v>
      </c>
      <c r="D1155" s="122">
        <f>[1]T7_CC_PS!Q57+[1]T7A_CC_UPS!Q57</f>
        <v>374.49999999999989</v>
      </c>
      <c r="E1155" s="123">
        <f t="shared" si="109"/>
        <v>0.31249999999999989</v>
      </c>
    </row>
    <row r="1156" spans="1:5" ht="15.75" customHeight="1">
      <c r="A1156" s="55">
        <f t="shared" ref="A1156:B1171" si="112">A87</f>
        <v>49</v>
      </c>
      <c r="B1156" s="78" t="str">
        <f t="shared" si="112"/>
        <v>49-LUCKNOW</v>
      </c>
      <c r="C1156" s="121">
        <f t="shared" si="108"/>
        <v>1555.57</v>
      </c>
      <c r="D1156" s="122">
        <f>[1]T7_CC_PS!Q58+[1]T7A_CC_UPS!Q58</f>
        <v>85.159999999999968</v>
      </c>
      <c r="E1156" s="123">
        <f t="shared" si="109"/>
        <v>5.474520593737342E-2</v>
      </c>
    </row>
    <row r="1157" spans="1:5" ht="15.75" customHeight="1">
      <c r="A1157" s="55">
        <f t="shared" si="112"/>
        <v>50</v>
      </c>
      <c r="B1157" s="78" t="str">
        <f t="shared" si="112"/>
        <v>50-MAHOBA</v>
      </c>
      <c r="C1157" s="121">
        <f t="shared" si="108"/>
        <v>779.98</v>
      </c>
      <c r="D1157" s="122">
        <f>[1]T7_CC_PS!Q59+[1]T7A_CC_UPS!Q59</f>
        <v>89.669590000000028</v>
      </c>
      <c r="E1157" s="123">
        <f t="shared" si="109"/>
        <v>0.11496396061437476</v>
      </c>
    </row>
    <row r="1158" spans="1:5" ht="15.75" customHeight="1">
      <c r="A1158" s="55">
        <f t="shared" si="112"/>
        <v>51</v>
      </c>
      <c r="B1158" s="78" t="str">
        <f t="shared" si="112"/>
        <v>51-MAHRAJGANJ</v>
      </c>
      <c r="C1158" s="121">
        <f t="shared" si="108"/>
        <v>1896.02</v>
      </c>
      <c r="D1158" s="122">
        <f>[1]T7_CC_PS!Q60+[1]T7A_CC_UPS!Q60</f>
        <v>205.68999999999997</v>
      </c>
      <c r="E1158" s="123">
        <f t="shared" si="109"/>
        <v>0.1084851425617873</v>
      </c>
    </row>
    <row r="1159" spans="1:5" ht="15.75" customHeight="1">
      <c r="A1159" s="55">
        <f t="shared" si="112"/>
        <v>52</v>
      </c>
      <c r="B1159" s="78" t="str">
        <f t="shared" si="112"/>
        <v>52-MAINPURI</v>
      </c>
      <c r="C1159" s="121">
        <f t="shared" si="108"/>
        <v>973.42</v>
      </c>
      <c r="D1159" s="122">
        <f>[1]T7_CC_PS!Q61+[1]T7A_CC_UPS!Q61</f>
        <v>46.760010000000023</v>
      </c>
      <c r="E1159" s="123">
        <f t="shared" si="109"/>
        <v>4.8036828912494119E-2</v>
      </c>
    </row>
    <row r="1160" spans="1:5" ht="15.75" customHeight="1">
      <c r="A1160" s="55">
        <f t="shared" si="112"/>
        <v>53</v>
      </c>
      <c r="B1160" s="78" t="str">
        <f t="shared" si="112"/>
        <v>53-MATHURA</v>
      </c>
      <c r="C1160" s="121">
        <f t="shared" si="108"/>
        <v>1110.7</v>
      </c>
      <c r="D1160" s="122">
        <f>[1]T7_CC_PS!Q62+[1]T7A_CC_UPS!Q62</f>
        <v>21.181050000000056</v>
      </c>
      <c r="E1160" s="123">
        <f t="shared" si="109"/>
        <v>1.9070000900333173E-2</v>
      </c>
    </row>
    <row r="1161" spans="1:5" ht="15.75" customHeight="1">
      <c r="A1161" s="55">
        <f t="shared" si="112"/>
        <v>54</v>
      </c>
      <c r="B1161" s="78" t="str">
        <f t="shared" si="112"/>
        <v>54-MAU</v>
      </c>
      <c r="C1161" s="121">
        <f t="shared" si="108"/>
        <v>1508.9</v>
      </c>
      <c r="D1161" s="122">
        <f>[1]T7_CC_PS!Q63+[1]T7A_CC_UPS!Q63</f>
        <v>99.921890000000047</v>
      </c>
      <c r="E1161" s="123">
        <f t="shared" si="109"/>
        <v>6.6221678043607957E-2</v>
      </c>
    </row>
    <row r="1162" spans="1:5" ht="15.75" customHeight="1">
      <c r="A1162" s="55">
        <f t="shared" si="112"/>
        <v>55</v>
      </c>
      <c r="B1162" s="78" t="str">
        <f t="shared" si="112"/>
        <v>55-MEERUT</v>
      </c>
      <c r="C1162" s="121">
        <f t="shared" si="108"/>
        <v>1276.3899999999999</v>
      </c>
      <c r="D1162" s="122">
        <f>[1]T7_CC_PS!Q64+[1]T7A_CC_UPS!Q64</f>
        <v>114.51669999999993</v>
      </c>
      <c r="E1162" s="123">
        <f t="shared" si="109"/>
        <v>8.9719208079035356E-2</v>
      </c>
    </row>
    <row r="1163" spans="1:5" ht="15.75" customHeight="1">
      <c r="A1163" s="55">
        <f t="shared" si="112"/>
        <v>56</v>
      </c>
      <c r="B1163" s="78" t="str">
        <f t="shared" si="112"/>
        <v>56-MIRZAPUR</v>
      </c>
      <c r="C1163" s="121">
        <f t="shared" si="108"/>
        <v>2022.56</v>
      </c>
      <c r="D1163" s="122">
        <f>[1]T7_CC_PS!Q65+[1]T7A_CC_UPS!Q65</f>
        <v>399.94417000000016</v>
      </c>
      <c r="E1163" s="123">
        <f t="shared" si="109"/>
        <v>0.19774156020093356</v>
      </c>
    </row>
    <row r="1164" spans="1:5" ht="15.75" customHeight="1">
      <c r="A1164" s="55">
        <f t="shared" si="112"/>
        <v>57</v>
      </c>
      <c r="B1164" s="78" t="str">
        <f t="shared" si="112"/>
        <v>57-MORADABAD</v>
      </c>
      <c r="C1164" s="121">
        <f t="shared" si="108"/>
        <v>1312.13</v>
      </c>
      <c r="D1164" s="122">
        <f>[1]T7_CC_PS!Q66+[1]T7A_CC_UPS!Q66</f>
        <v>83.351999999999975</v>
      </c>
      <c r="E1164" s="123">
        <f t="shared" si="109"/>
        <v>6.3524193486925812E-2</v>
      </c>
    </row>
    <row r="1165" spans="1:5" ht="15.75" customHeight="1">
      <c r="A1165" s="55">
        <f t="shared" si="112"/>
        <v>58</v>
      </c>
      <c r="B1165" s="78" t="str">
        <f t="shared" si="112"/>
        <v>58-MUZAFFARNAGAR</v>
      </c>
      <c r="C1165" s="121">
        <f t="shared" si="108"/>
        <v>970.26</v>
      </c>
      <c r="D1165" s="122">
        <f>[1]T7_CC_PS!Q67+[1]T7A_CC_UPS!Q67</f>
        <v>140.48000000000008</v>
      </c>
      <c r="E1165" s="123">
        <f t="shared" si="109"/>
        <v>0.14478593366726453</v>
      </c>
    </row>
    <row r="1166" spans="1:5" ht="15.75" customHeight="1">
      <c r="A1166" s="55">
        <f t="shared" si="112"/>
        <v>59</v>
      </c>
      <c r="B1166" s="78" t="str">
        <f t="shared" si="112"/>
        <v>59-PILIBHIT</v>
      </c>
      <c r="C1166" s="121">
        <f t="shared" si="108"/>
        <v>1186.27</v>
      </c>
      <c r="D1166" s="122">
        <f>[1]T7_CC_PS!Q68+[1]T7A_CC_UPS!Q68</f>
        <v>23.799999999999983</v>
      </c>
      <c r="E1166" s="123">
        <f t="shared" si="109"/>
        <v>2.0062886189484673E-2</v>
      </c>
    </row>
    <row r="1167" spans="1:5" ht="15.75" customHeight="1">
      <c r="A1167" s="55">
        <f t="shared" si="112"/>
        <v>60</v>
      </c>
      <c r="B1167" s="78" t="str">
        <f t="shared" si="112"/>
        <v>60-PRATAPGARH</v>
      </c>
      <c r="C1167" s="121">
        <f t="shared" si="108"/>
        <v>2107.86</v>
      </c>
      <c r="D1167" s="122">
        <f>[1]T7_CC_PS!Q69+[1]T7A_CC_UPS!Q69</f>
        <v>513.02397000000008</v>
      </c>
      <c r="E1167" s="123">
        <f t="shared" si="109"/>
        <v>0.24338616891064874</v>
      </c>
    </row>
    <row r="1168" spans="1:5" ht="15.75" customHeight="1">
      <c r="A1168" s="55">
        <f t="shared" si="112"/>
        <v>61</v>
      </c>
      <c r="B1168" s="78" t="str">
        <f t="shared" si="112"/>
        <v>61-RAI BAREILY</v>
      </c>
      <c r="C1168" s="121">
        <f t="shared" si="108"/>
        <v>1737.3</v>
      </c>
      <c r="D1168" s="122">
        <f>[1]T7_CC_PS!Q70+[1]T7A_CC_UPS!Q70</f>
        <v>346.55999999999995</v>
      </c>
      <c r="E1168" s="123">
        <f t="shared" si="109"/>
        <v>0.19948195475738212</v>
      </c>
    </row>
    <row r="1169" spans="1:5" ht="15.75" customHeight="1">
      <c r="A1169" s="55">
        <f t="shared" si="112"/>
        <v>62</v>
      </c>
      <c r="B1169" s="78" t="str">
        <f t="shared" si="112"/>
        <v>62-RAMPUR</v>
      </c>
      <c r="C1169" s="121">
        <f t="shared" si="108"/>
        <v>1209.93</v>
      </c>
      <c r="D1169" s="122">
        <f>[1]T7_CC_PS!Q71+[1]T7A_CC_UPS!Q71</f>
        <v>165.8489999999999</v>
      </c>
      <c r="E1169" s="123">
        <f t="shared" si="109"/>
        <v>0.13707321911184936</v>
      </c>
    </row>
    <row r="1170" spans="1:5" ht="15.75" customHeight="1">
      <c r="A1170" s="55">
        <f t="shared" si="112"/>
        <v>63</v>
      </c>
      <c r="B1170" s="78" t="str">
        <f t="shared" si="112"/>
        <v>63-SAHARANPUR</v>
      </c>
      <c r="C1170" s="121">
        <f t="shared" si="108"/>
        <v>1590.97</v>
      </c>
      <c r="D1170" s="122">
        <f>[1]T7_CC_PS!Q72+[1]T7A_CC_UPS!Q72</f>
        <v>99.460000000000036</v>
      </c>
      <c r="E1170" s="123">
        <f t="shared" si="109"/>
        <v>6.2515320842002065E-2</v>
      </c>
    </row>
    <row r="1171" spans="1:5" ht="15.75" customHeight="1">
      <c r="A1171" s="55">
        <f t="shared" si="112"/>
        <v>64</v>
      </c>
      <c r="B1171" s="78" t="str">
        <f t="shared" si="112"/>
        <v>64-SANTKABIR NAGAR</v>
      </c>
      <c r="C1171" s="121">
        <f t="shared" si="108"/>
        <v>1101.53</v>
      </c>
      <c r="D1171" s="122">
        <f>[1]T7_CC_PS!Q73+[1]T7A_CC_UPS!Q73</f>
        <v>93.930999999999983</v>
      </c>
      <c r="E1171" s="123">
        <f t="shared" si="109"/>
        <v>8.5273210897569729E-2</v>
      </c>
    </row>
    <row r="1172" spans="1:5" ht="15.75" customHeight="1">
      <c r="A1172" s="55">
        <f t="shared" ref="A1172:B1182" si="113">A103</f>
        <v>65</v>
      </c>
      <c r="B1172" s="78" t="str">
        <f t="shared" si="113"/>
        <v>65-SHAHJAHANPUR</v>
      </c>
      <c r="C1172" s="121">
        <f t="shared" si="108"/>
        <v>2415.5699999999997</v>
      </c>
      <c r="D1172" s="122">
        <f>[1]T7_CC_PS!Q74+[1]T7A_CC_UPS!Q74</f>
        <v>-12.180000000000177</v>
      </c>
      <c r="E1172" s="123">
        <f t="shared" si="109"/>
        <v>-5.0422881555906799E-3</v>
      </c>
    </row>
    <row r="1173" spans="1:5" ht="15.75" customHeight="1">
      <c r="A1173" s="55">
        <f t="shared" si="113"/>
        <v>66</v>
      </c>
      <c r="B1173" s="78" t="str">
        <f t="shared" si="113"/>
        <v>66-SHRAWASTI</v>
      </c>
      <c r="C1173" s="121">
        <f t="shared" ref="C1173:C1182" si="114">C1092</f>
        <v>710.04</v>
      </c>
      <c r="D1173" s="122">
        <f>[1]T7_CC_PS!Q75+[1]T7A_CC_UPS!Q75</f>
        <v>22.410570000000021</v>
      </c>
      <c r="E1173" s="123">
        <f t="shared" ref="E1173:E1183" si="115">D1173/C1173</f>
        <v>3.1562404934933272E-2</v>
      </c>
    </row>
    <row r="1174" spans="1:5" ht="15.75" customHeight="1">
      <c r="A1174" s="55">
        <f t="shared" si="113"/>
        <v>67</v>
      </c>
      <c r="B1174" s="78" t="str">
        <f t="shared" si="113"/>
        <v>67-SIDDHARTHNAGAR</v>
      </c>
      <c r="C1174" s="121">
        <f t="shared" si="114"/>
        <v>2022.45</v>
      </c>
      <c r="D1174" s="122">
        <f>[1]T7_CC_PS!Q76+[1]T7A_CC_UPS!Q76</f>
        <v>52.670300000000168</v>
      </c>
      <c r="E1174" s="123">
        <f t="shared" si="115"/>
        <v>2.6042819352765294E-2</v>
      </c>
    </row>
    <row r="1175" spans="1:5" ht="15.75" customHeight="1">
      <c r="A1175" s="55">
        <f t="shared" si="113"/>
        <v>68</v>
      </c>
      <c r="B1175" s="78" t="str">
        <f t="shared" si="113"/>
        <v>68-SITAPUR</v>
      </c>
      <c r="C1175" s="121">
        <f t="shared" si="114"/>
        <v>3333.8599999999997</v>
      </c>
      <c r="D1175" s="122">
        <f>[1]T7_CC_PS!Q77+[1]T7A_CC_UPS!Q77</f>
        <v>467.15999999999991</v>
      </c>
      <c r="E1175" s="123">
        <f t="shared" si="115"/>
        <v>0.14012586011410197</v>
      </c>
    </row>
    <row r="1176" spans="1:5" ht="15.75" customHeight="1">
      <c r="A1176" s="55">
        <f t="shared" si="113"/>
        <v>69</v>
      </c>
      <c r="B1176" s="78" t="str">
        <f t="shared" si="113"/>
        <v>69-SONBHADRA</v>
      </c>
      <c r="C1176" s="121">
        <f t="shared" si="114"/>
        <v>1609.74</v>
      </c>
      <c r="D1176" s="122">
        <f>[1]T7_CC_PS!Q78+[1]T7A_CC_UPS!Q78</f>
        <v>12.449999999999989</v>
      </c>
      <c r="E1176" s="123">
        <f t="shared" si="115"/>
        <v>7.7341682507734094E-3</v>
      </c>
    </row>
    <row r="1177" spans="1:5" ht="15.75" customHeight="1">
      <c r="A1177" s="55">
        <f t="shared" si="113"/>
        <v>70</v>
      </c>
      <c r="B1177" s="78" t="str">
        <f t="shared" si="113"/>
        <v>70-SULTANPUR</v>
      </c>
      <c r="C1177" s="121">
        <f t="shared" si="114"/>
        <v>1778.8899999999999</v>
      </c>
      <c r="D1177" s="122">
        <f>[1]T7_CC_PS!Q79+[1]T7A_CC_UPS!Q79</f>
        <v>180.61199999999991</v>
      </c>
      <c r="E1177" s="123">
        <f t="shared" si="115"/>
        <v>0.10153072983714559</v>
      </c>
    </row>
    <row r="1178" spans="1:5" ht="15.75" customHeight="1">
      <c r="A1178" s="55">
        <f t="shared" si="113"/>
        <v>71</v>
      </c>
      <c r="B1178" s="78" t="str">
        <f t="shared" si="113"/>
        <v>71-UNNAO</v>
      </c>
      <c r="C1178" s="121">
        <f t="shared" si="114"/>
        <v>1767.9899999999998</v>
      </c>
      <c r="D1178" s="122">
        <f>[1]T7_CC_PS!Q80+[1]T7A_CC_UPS!Q80</f>
        <v>74.210010000000182</v>
      </c>
      <c r="E1178" s="123">
        <f t="shared" si="115"/>
        <v>4.1974224967335896E-2</v>
      </c>
    </row>
    <row r="1179" spans="1:5" ht="15.75" customHeight="1">
      <c r="A1179" s="55">
        <f t="shared" si="113"/>
        <v>72</v>
      </c>
      <c r="B1179" s="78" t="str">
        <f t="shared" si="113"/>
        <v>72-VARANASI</v>
      </c>
      <c r="C1179" s="121">
        <f t="shared" si="114"/>
        <v>2323.1800000000003</v>
      </c>
      <c r="D1179" s="122">
        <f>[1]T7_CC_PS!Q81+[1]T7A_CC_UPS!Q81</f>
        <v>25.389999999999986</v>
      </c>
      <c r="E1179" s="123">
        <f t="shared" si="115"/>
        <v>1.0928985270189991E-2</v>
      </c>
    </row>
    <row r="1180" spans="1:5" ht="15.75" customHeight="1">
      <c r="A1180" s="55">
        <f t="shared" si="113"/>
        <v>73</v>
      </c>
      <c r="B1180" s="78" t="str">
        <f t="shared" si="113"/>
        <v>73-SAMBHAL</v>
      </c>
      <c r="C1180" s="121">
        <f t="shared" si="114"/>
        <v>1530</v>
      </c>
      <c r="D1180" s="122">
        <f>[1]T7_CC_PS!Q82+[1]T7A_CC_UPS!Q82</f>
        <v>310.56999999999994</v>
      </c>
      <c r="E1180" s="123">
        <f t="shared" si="115"/>
        <v>0.20298692810457511</v>
      </c>
    </row>
    <row r="1181" spans="1:5" ht="15.75" customHeight="1">
      <c r="A1181" s="55">
        <f t="shared" si="113"/>
        <v>74</v>
      </c>
      <c r="B1181" s="78" t="str">
        <f t="shared" si="113"/>
        <v>74-HAPUR</v>
      </c>
      <c r="C1181" s="121">
        <f t="shared" si="114"/>
        <v>565.1400000000001</v>
      </c>
      <c r="D1181" s="122">
        <f>[1]T7_CC_PS!Q83+[1]T7A_CC_UPS!Q83</f>
        <v>49.994369999999989</v>
      </c>
      <c r="E1181" s="123">
        <f t="shared" si="115"/>
        <v>8.8463690412994969E-2</v>
      </c>
    </row>
    <row r="1182" spans="1:5" ht="15.75" customHeight="1">
      <c r="A1182" s="55">
        <f t="shared" si="113"/>
        <v>75</v>
      </c>
      <c r="B1182" s="78" t="str">
        <f t="shared" si="113"/>
        <v>75-SHAMLI</v>
      </c>
      <c r="C1182" s="121">
        <f t="shared" si="114"/>
        <v>554.17999999999995</v>
      </c>
      <c r="D1182" s="122">
        <f>[1]T7_CC_PS!Q84+[1]T7A_CC_UPS!Q84</f>
        <v>-4.2378100000000103</v>
      </c>
      <c r="E1182" s="123">
        <f t="shared" si="115"/>
        <v>-7.646991952073353E-3</v>
      </c>
    </row>
    <row r="1183" spans="1:5" ht="15.75" customHeight="1">
      <c r="A1183" s="124"/>
      <c r="B1183" s="92" t="str">
        <f>B114</f>
        <v>TOTAL</v>
      </c>
      <c r="C1183" s="93">
        <f>SUM(C1108:C1182)</f>
        <v>121117.55999999995</v>
      </c>
      <c r="D1183" s="93">
        <f>SUM(D1108:D1182)</f>
        <v>10450.275719999998</v>
      </c>
      <c r="E1183" s="125">
        <f t="shared" si="115"/>
        <v>8.6282085933699473E-2</v>
      </c>
    </row>
    <row r="1185" spans="1:7" ht="15.75" customHeight="1">
      <c r="A1185" s="49" t="s">
        <v>120</v>
      </c>
      <c r="B1185" s="50"/>
      <c r="C1185" s="51"/>
      <c r="D1185" s="50"/>
      <c r="E1185" s="50"/>
      <c r="F1185" s="50"/>
      <c r="G1185" s="50"/>
    </row>
    <row r="1186" spans="1:7" ht="15.75" customHeight="1">
      <c r="A1186" s="50"/>
      <c r="B1186" s="50"/>
      <c r="C1186" s="50"/>
      <c r="D1186" s="50"/>
      <c r="E1186" s="50"/>
      <c r="F1186" s="50"/>
      <c r="G1186" s="52" t="s">
        <v>114</v>
      </c>
    </row>
    <row r="1187" spans="1:7" ht="50.25" customHeight="1">
      <c r="A1187" s="53" t="s">
        <v>78</v>
      </c>
      <c r="B1187" s="53" t="s">
        <v>79</v>
      </c>
      <c r="C1187" s="54" t="s">
        <v>121</v>
      </c>
      <c r="D1187" s="54" t="s">
        <v>122</v>
      </c>
      <c r="E1187" s="54" t="s">
        <v>123</v>
      </c>
      <c r="F1187" s="54" t="s">
        <v>124</v>
      </c>
      <c r="G1187" s="66" t="s">
        <v>125</v>
      </c>
    </row>
    <row r="1188" spans="1:7" ht="15.75" customHeight="1">
      <c r="A1188" s="53">
        <v>1</v>
      </c>
      <c r="B1188" s="53">
        <v>2</v>
      </c>
      <c r="C1188" s="54">
        <v>3</v>
      </c>
      <c r="D1188" s="54">
        <v>4</v>
      </c>
      <c r="E1188" s="54">
        <v>5</v>
      </c>
      <c r="F1188" s="54">
        <v>6</v>
      </c>
      <c r="G1188" s="66">
        <v>7</v>
      </c>
    </row>
    <row r="1189" spans="1:7" ht="15.75" customHeight="1">
      <c r="A1189" s="55">
        <f t="shared" ref="A1189:B1204" si="116">A39</f>
        <v>1</v>
      </c>
      <c r="B1189" s="56" t="str">
        <f t="shared" si="116"/>
        <v>01-AGRA</v>
      </c>
      <c r="C1189" s="57">
        <f t="shared" ref="C1189:D1204" si="117">C1027</f>
        <v>1679</v>
      </c>
      <c r="D1189" s="57">
        <f t="shared" si="117"/>
        <v>174.89800000000002</v>
      </c>
      <c r="E1189" s="57">
        <f>[1]T7_CC_PS!K10+[1]T7A_CC_UPS!K10</f>
        <v>1422.96</v>
      </c>
      <c r="F1189" s="126">
        <f>SUM(D1189:E1189)</f>
        <v>1597.8580000000002</v>
      </c>
      <c r="G1189" s="123">
        <f>F1189/C1189</f>
        <v>0.95167242406194175</v>
      </c>
    </row>
    <row r="1190" spans="1:7" ht="15.75" customHeight="1">
      <c r="A1190" s="55">
        <f t="shared" si="116"/>
        <v>2</v>
      </c>
      <c r="B1190" s="56" t="str">
        <f t="shared" si="116"/>
        <v>02-ALIGARH</v>
      </c>
      <c r="C1190" s="57">
        <f t="shared" si="117"/>
        <v>1850.21</v>
      </c>
      <c r="D1190" s="57">
        <f t="shared" si="117"/>
        <v>130.67999999999998</v>
      </c>
      <c r="E1190" s="57">
        <f>[1]T7_CC_PS!K11+[1]T7A_CC_UPS!K11</f>
        <v>1613.05</v>
      </c>
      <c r="F1190" s="126">
        <f t="shared" ref="F1190:F1253" si="118">SUM(D1190:E1190)</f>
        <v>1743.73</v>
      </c>
      <c r="G1190" s="123">
        <f t="shared" ref="G1190:G1253" si="119">F1190/C1190</f>
        <v>0.94244977597137625</v>
      </c>
    </row>
    <row r="1191" spans="1:7" ht="15.75" customHeight="1">
      <c r="A1191" s="55">
        <f t="shared" si="116"/>
        <v>3</v>
      </c>
      <c r="B1191" s="56" t="str">
        <f t="shared" si="116"/>
        <v>03-ALLAHABAD</v>
      </c>
      <c r="C1191" s="57">
        <f t="shared" si="117"/>
        <v>3184.11</v>
      </c>
      <c r="D1191" s="57">
        <f t="shared" si="117"/>
        <v>-16.360000000000014</v>
      </c>
      <c r="E1191" s="57">
        <f>[1]T7_CC_PS!K12+[1]T7A_CC_UPS!K12</f>
        <v>3159.59</v>
      </c>
      <c r="F1191" s="126">
        <f t="shared" si="118"/>
        <v>3143.23</v>
      </c>
      <c r="G1191" s="123">
        <f t="shared" si="119"/>
        <v>0.98716124756996459</v>
      </c>
    </row>
    <row r="1192" spans="1:7" ht="15.75" customHeight="1">
      <c r="A1192" s="55">
        <f t="shared" si="116"/>
        <v>4</v>
      </c>
      <c r="B1192" s="56" t="str">
        <f t="shared" si="116"/>
        <v>04-AMBEDKAR NAGAR</v>
      </c>
      <c r="C1192" s="57">
        <f t="shared" si="117"/>
        <v>1340.38</v>
      </c>
      <c r="D1192" s="57">
        <f t="shared" si="117"/>
        <v>59.06</v>
      </c>
      <c r="E1192" s="57">
        <f>[1]T7_CC_PS!K13+[1]T7A_CC_UPS!K13</f>
        <v>1255.4299999999998</v>
      </c>
      <c r="F1192" s="126">
        <f t="shared" si="118"/>
        <v>1314.4899999999998</v>
      </c>
      <c r="G1192" s="123">
        <f t="shared" si="119"/>
        <v>0.98068458198421316</v>
      </c>
    </row>
    <row r="1193" spans="1:7" ht="15.75" customHeight="1">
      <c r="A1193" s="55">
        <f t="shared" si="116"/>
        <v>5</v>
      </c>
      <c r="B1193" s="56" t="str">
        <f t="shared" si="116"/>
        <v>05-AURAIYA</v>
      </c>
      <c r="C1193" s="57">
        <f t="shared" si="117"/>
        <v>873.17</v>
      </c>
      <c r="D1193" s="57">
        <f t="shared" si="117"/>
        <v>-216.35262999999998</v>
      </c>
      <c r="E1193" s="57">
        <f>[1]T7_CC_PS!K14+[1]T7A_CC_UPS!K14</f>
        <v>1099.8800000000001</v>
      </c>
      <c r="F1193" s="126">
        <f t="shared" si="118"/>
        <v>883.52737000000013</v>
      </c>
      <c r="G1193" s="123">
        <f t="shared" si="119"/>
        <v>1.0118618023981587</v>
      </c>
    </row>
    <row r="1194" spans="1:7" ht="15.75" customHeight="1">
      <c r="A1194" s="55">
        <f t="shared" si="116"/>
        <v>6</v>
      </c>
      <c r="B1194" s="56" t="str">
        <f t="shared" si="116"/>
        <v>06-AZAMGARH</v>
      </c>
      <c r="C1194" s="57">
        <f t="shared" si="117"/>
        <v>3022.9500000000003</v>
      </c>
      <c r="D1194" s="57">
        <f t="shared" si="117"/>
        <v>294.74998999999997</v>
      </c>
      <c r="E1194" s="57">
        <f>[1]T7_CC_PS!K15+[1]T7A_CC_UPS!K15</f>
        <v>2501.06</v>
      </c>
      <c r="F1194" s="126">
        <f t="shared" si="118"/>
        <v>2795.8099899999997</v>
      </c>
      <c r="G1194" s="123">
        <f t="shared" si="119"/>
        <v>0.92486147306439059</v>
      </c>
    </row>
    <row r="1195" spans="1:7" ht="15.75" customHeight="1">
      <c r="A1195" s="55">
        <f t="shared" si="116"/>
        <v>7</v>
      </c>
      <c r="B1195" s="56" t="str">
        <f t="shared" si="116"/>
        <v>07-BADAUN</v>
      </c>
      <c r="C1195" s="57">
        <f t="shared" si="117"/>
        <v>1911.5900000000001</v>
      </c>
      <c r="D1195" s="57">
        <f t="shared" si="117"/>
        <v>314.41246999999998</v>
      </c>
      <c r="E1195" s="57">
        <f>[1]T7_CC_PS!K16+[1]T7A_CC_UPS!K16</f>
        <v>1517.8500000000001</v>
      </c>
      <c r="F1195" s="126">
        <f t="shared" si="118"/>
        <v>1832.2624700000001</v>
      </c>
      <c r="G1195" s="123">
        <f t="shared" si="119"/>
        <v>0.95850180739593738</v>
      </c>
    </row>
    <row r="1196" spans="1:7" ht="15.75" customHeight="1">
      <c r="A1196" s="55">
        <f t="shared" si="116"/>
        <v>8</v>
      </c>
      <c r="B1196" s="56" t="str">
        <f t="shared" si="116"/>
        <v>08-BAGHPAT</v>
      </c>
      <c r="C1196" s="57">
        <f t="shared" si="117"/>
        <v>646.32999999999993</v>
      </c>
      <c r="D1196" s="57">
        <f t="shared" si="117"/>
        <v>38.86</v>
      </c>
      <c r="E1196" s="57">
        <f>[1]T7_CC_PS!K17+[1]T7A_CC_UPS!K17</f>
        <v>595.80999999999995</v>
      </c>
      <c r="F1196" s="126">
        <f t="shared" si="118"/>
        <v>634.66999999999996</v>
      </c>
      <c r="G1196" s="123">
        <f t="shared" si="119"/>
        <v>0.98195968003960832</v>
      </c>
    </row>
    <row r="1197" spans="1:7" ht="15.75" customHeight="1">
      <c r="A1197" s="55">
        <f t="shared" si="116"/>
        <v>9</v>
      </c>
      <c r="B1197" s="56" t="str">
        <f t="shared" si="116"/>
        <v>09-BAHRAICH</v>
      </c>
      <c r="C1197" s="57">
        <f t="shared" si="117"/>
        <v>2957.4799999999996</v>
      </c>
      <c r="D1197" s="57">
        <f t="shared" si="117"/>
        <v>-269.61295999999999</v>
      </c>
      <c r="E1197" s="57">
        <f>[1]T7_CC_PS!K18+[1]T7A_CC_UPS!K18</f>
        <v>3004.07</v>
      </c>
      <c r="F1197" s="126">
        <f t="shared" si="118"/>
        <v>2734.4570400000002</v>
      </c>
      <c r="G1197" s="123">
        <f t="shared" si="119"/>
        <v>0.92459020517467594</v>
      </c>
    </row>
    <row r="1198" spans="1:7" ht="15.75" customHeight="1">
      <c r="A1198" s="55">
        <f t="shared" si="116"/>
        <v>10</v>
      </c>
      <c r="B1198" s="56" t="str">
        <f t="shared" si="116"/>
        <v>10-BALLIA</v>
      </c>
      <c r="C1198" s="57">
        <f t="shared" si="117"/>
        <v>2715.2799999999997</v>
      </c>
      <c r="D1198" s="57">
        <f t="shared" si="117"/>
        <v>615.31000000000017</v>
      </c>
      <c r="E1198" s="57">
        <f>[1]T7_CC_PS!K19+[1]T7A_CC_UPS!K19</f>
        <v>1742.2</v>
      </c>
      <c r="F1198" s="126">
        <f t="shared" si="118"/>
        <v>2357.5100000000002</v>
      </c>
      <c r="G1198" s="123">
        <f t="shared" si="119"/>
        <v>0.86823826640346502</v>
      </c>
    </row>
    <row r="1199" spans="1:7" ht="15.75" customHeight="1">
      <c r="A1199" s="55">
        <f t="shared" si="116"/>
        <v>11</v>
      </c>
      <c r="B1199" s="56" t="str">
        <f t="shared" si="116"/>
        <v>11-BALRAMPUR</v>
      </c>
      <c r="C1199" s="57">
        <f t="shared" si="117"/>
        <v>1601.5</v>
      </c>
      <c r="D1199" s="57">
        <f t="shared" si="117"/>
        <v>130.12</v>
      </c>
      <c r="E1199" s="57">
        <f>[1]T7_CC_PS!K20+[1]T7A_CC_UPS!K20</f>
        <v>1625.8</v>
      </c>
      <c r="F1199" s="126">
        <f t="shared" si="118"/>
        <v>1755.92</v>
      </c>
      <c r="G1199" s="123">
        <f t="shared" si="119"/>
        <v>1.0964221042772402</v>
      </c>
    </row>
    <row r="1200" spans="1:7" ht="15.75" customHeight="1">
      <c r="A1200" s="55">
        <f t="shared" si="116"/>
        <v>12</v>
      </c>
      <c r="B1200" s="56" t="str">
        <f t="shared" si="116"/>
        <v>12-BANDA</v>
      </c>
      <c r="C1200" s="57">
        <f t="shared" si="117"/>
        <v>1523.67</v>
      </c>
      <c r="D1200" s="57">
        <f t="shared" si="117"/>
        <v>142.57</v>
      </c>
      <c r="E1200" s="57">
        <f>[1]T7_CC_PS!K21+[1]T7A_CC_UPS!K21</f>
        <v>1351.02</v>
      </c>
      <c r="F1200" s="126">
        <f t="shared" si="118"/>
        <v>1493.59</v>
      </c>
      <c r="G1200" s="123">
        <f t="shared" si="119"/>
        <v>0.98025819239074063</v>
      </c>
    </row>
    <row r="1201" spans="1:7" ht="15.75" customHeight="1">
      <c r="A1201" s="55">
        <f t="shared" si="116"/>
        <v>13</v>
      </c>
      <c r="B1201" s="56" t="str">
        <f t="shared" si="116"/>
        <v>13-BARABANKI</v>
      </c>
      <c r="C1201" s="57">
        <f t="shared" si="117"/>
        <v>2072.91</v>
      </c>
      <c r="D1201" s="57">
        <f t="shared" si="117"/>
        <v>246.876</v>
      </c>
      <c r="E1201" s="57">
        <f>[1]T7_CC_PS!K22+[1]T7A_CC_UPS!K22</f>
        <v>1751.46</v>
      </c>
      <c r="F1201" s="126">
        <f t="shared" si="118"/>
        <v>1998.336</v>
      </c>
      <c r="G1201" s="123">
        <f t="shared" si="119"/>
        <v>0.96402448731493418</v>
      </c>
    </row>
    <row r="1202" spans="1:7" ht="15.75" customHeight="1">
      <c r="A1202" s="55">
        <f t="shared" si="116"/>
        <v>14</v>
      </c>
      <c r="B1202" s="56" t="str">
        <f t="shared" si="116"/>
        <v>14-BAREILY</v>
      </c>
      <c r="C1202" s="57">
        <f t="shared" si="117"/>
        <v>2416.4</v>
      </c>
      <c r="D1202" s="57">
        <f t="shared" si="117"/>
        <v>-490.06000000000006</v>
      </c>
      <c r="E1202" s="57">
        <f>[1]T7_CC_PS!K23+[1]T7A_CC_UPS!K23</f>
        <v>2703.21</v>
      </c>
      <c r="F1202" s="126">
        <f t="shared" si="118"/>
        <v>2213.15</v>
      </c>
      <c r="G1202" s="123">
        <f t="shared" si="119"/>
        <v>0.91588727031948358</v>
      </c>
    </row>
    <row r="1203" spans="1:7" ht="15.75" customHeight="1">
      <c r="A1203" s="55">
        <f t="shared" si="116"/>
        <v>15</v>
      </c>
      <c r="B1203" s="56" t="str">
        <f t="shared" si="116"/>
        <v>15-BASTI</v>
      </c>
      <c r="C1203" s="57">
        <f t="shared" si="117"/>
        <v>1801.1999999999998</v>
      </c>
      <c r="D1203" s="57">
        <f t="shared" si="117"/>
        <v>-165.02</v>
      </c>
      <c r="E1203" s="57">
        <f>[1]T7_CC_PS!K24+[1]T7A_CC_UPS!K24</f>
        <v>1756.51</v>
      </c>
      <c r="F1203" s="126">
        <f t="shared" si="118"/>
        <v>1591.49</v>
      </c>
      <c r="G1203" s="123">
        <f t="shared" si="119"/>
        <v>0.88357206306906522</v>
      </c>
    </row>
    <row r="1204" spans="1:7" ht="15.75" customHeight="1">
      <c r="A1204" s="55">
        <f t="shared" si="116"/>
        <v>16</v>
      </c>
      <c r="B1204" s="56" t="str">
        <f t="shared" si="116"/>
        <v>16-BHADOHI</v>
      </c>
      <c r="C1204" s="57">
        <f t="shared" si="117"/>
        <v>899.1</v>
      </c>
      <c r="D1204" s="57">
        <f t="shared" si="117"/>
        <v>-90.25</v>
      </c>
      <c r="E1204" s="57">
        <f>[1]T7_CC_PS!K25+[1]T7A_CC_UPS!K25</f>
        <v>883.8900000000001</v>
      </c>
      <c r="F1204" s="126">
        <f t="shared" si="118"/>
        <v>793.6400000000001</v>
      </c>
      <c r="G1204" s="123">
        <f t="shared" si="119"/>
        <v>0.88270492714937165</v>
      </c>
    </row>
    <row r="1205" spans="1:7" ht="15.75" customHeight="1">
      <c r="A1205" s="55">
        <f t="shared" ref="A1205:B1220" si="120">A55</f>
        <v>17</v>
      </c>
      <c r="B1205" s="56" t="str">
        <f t="shared" si="120"/>
        <v>17-BIJNOUR</v>
      </c>
      <c r="C1205" s="57">
        <f t="shared" ref="C1205:D1220" si="121">C1043</f>
        <v>2079.34</v>
      </c>
      <c r="D1205" s="57">
        <f t="shared" si="121"/>
        <v>263.45999999999998</v>
      </c>
      <c r="E1205" s="57">
        <f>[1]T7_CC_PS!K26+[1]T7A_CC_UPS!K26</f>
        <v>1712.24</v>
      </c>
      <c r="F1205" s="126">
        <f t="shared" si="118"/>
        <v>1975.7</v>
      </c>
      <c r="G1205" s="123">
        <f t="shared" si="119"/>
        <v>0.9501572614387257</v>
      </c>
    </row>
    <row r="1206" spans="1:7" ht="15.75" customHeight="1">
      <c r="A1206" s="55">
        <f t="shared" si="120"/>
        <v>18</v>
      </c>
      <c r="B1206" s="56" t="str">
        <f t="shared" si="120"/>
        <v>18-BULANDSHAHAR</v>
      </c>
      <c r="C1206" s="57">
        <f t="shared" si="121"/>
        <v>1346.73</v>
      </c>
      <c r="D1206" s="57">
        <f t="shared" si="121"/>
        <v>348.45100000000002</v>
      </c>
      <c r="E1206" s="57">
        <f>[1]T7_CC_PS!K27+[1]T7A_CC_UPS!K27</f>
        <v>1332.24</v>
      </c>
      <c r="F1206" s="126">
        <f t="shared" si="118"/>
        <v>1680.691</v>
      </c>
      <c r="G1206" s="123">
        <f t="shared" si="119"/>
        <v>1.2479791791970181</v>
      </c>
    </row>
    <row r="1207" spans="1:7" ht="15.75" customHeight="1">
      <c r="A1207" s="55">
        <f t="shared" si="120"/>
        <v>19</v>
      </c>
      <c r="B1207" s="56" t="str">
        <f t="shared" si="120"/>
        <v>19-CHANDAULI</v>
      </c>
      <c r="C1207" s="57">
        <f t="shared" si="121"/>
        <v>1581.8600000000001</v>
      </c>
      <c r="D1207" s="57">
        <f t="shared" si="121"/>
        <v>125.85999999999999</v>
      </c>
      <c r="E1207" s="57">
        <f>[1]T7_CC_PS!K28+[1]T7A_CC_UPS!K28</f>
        <v>1329.9099999999999</v>
      </c>
      <c r="F1207" s="126">
        <f t="shared" si="118"/>
        <v>1455.7699999999998</v>
      </c>
      <c r="G1207" s="123">
        <f t="shared" si="119"/>
        <v>0.92029003830933187</v>
      </c>
    </row>
    <row r="1208" spans="1:7" ht="15.75" customHeight="1">
      <c r="A1208" s="55">
        <f t="shared" si="120"/>
        <v>20</v>
      </c>
      <c r="B1208" s="56" t="str">
        <f t="shared" si="120"/>
        <v>20-CHITRAKOOT</v>
      </c>
      <c r="C1208" s="57">
        <f t="shared" si="121"/>
        <v>1009.92</v>
      </c>
      <c r="D1208" s="57">
        <f t="shared" si="121"/>
        <v>-2.0342199999999977</v>
      </c>
      <c r="E1208" s="57">
        <f>[1]T7_CC_PS!K29+[1]T7A_CC_UPS!K29</f>
        <v>982.94999999999993</v>
      </c>
      <c r="F1208" s="126">
        <f t="shared" si="118"/>
        <v>980.91577999999993</v>
      </c>
      <c r="G1208" s="123">
        <f t="shared" si="119"/>
        <v>0.97128067569708487</v>
      </c>
    </row>
    <row r="1209" spans="1:7" ht="15.75" customHeight="1">
      <c r="A1209" s="55">
        <f t="shared" si="120"/>
        <v>21</v>
      </c>
      <c r="B1209" s="56" t="str">
        <f t="shared" si="120"/>
        <v>21-AMETHI</v>
      </c>
      <c r="C1209" s="57">
        <f t="shared" si="121"/>
        <v>1033.0999999999999</v>
      </c>
      <c r="D1209" s="57">
        <f t="shared" si="121"/>
        <v>133.68</v>
      </c>
      <c r="E1209" s="57">
        <f>[1]T7_CC_PS!K30+[1]T7A_CC_UPS!K30</f>
        <v>873.21</v>
      </c>
      <c r="F1209" s="126">
        <f t="shared" si="118"/>
        <v>1006.8900000000001</v>
      </c>
      <c r="G1209" s="123">
        <f t="shared" si="119"/>
        <v>0.97462975510599181</v>
      </c>
    </row>
    <row r="1210" spans="1:7" ht="15.75" customHeight="1">
      <c r="A1210" s="55">
        <f t="shared" si="120"/>
        <v>22</v>
      </c>
      <c r="B1210" s="56" t="str">
        <f t="shared" si="120"/>
        <v>22-DEORIA</v>
      </c>
      <c r="C1210" s="57">
        <f t="shared" si="121"/>
        <v>1895.5600000000002</v>
      </c>
      <c r="D1210" s="57">
        <f t="shared" si="121"/>
        <v>166.42999999999998</v>
      </c>
      <c r="E1210" s="57">
        <f>[1]T7_CC_PS!K31+[1]T7A_CC_UPS!K31</f>
        <v>1600.88</v>
      </c>
      <c r="F1210" s="126">
        <f t="shared" si="118"/>
        <v>1767.3100000000002</v>
      </c>
      <c r="G1210" s="123">
        <f t="shared" si="119"/>
        <v>0.9323418936884087</v>
      </c>
    </row>
    <row r="1211" spans="1:7" ht="15.75" customHeight="1">
      <c r="A1211" s="55">
        <f t="shared" si="120"/>
        <v>23</v>
      </c>
      <c r="B1211" s="56" t="str">
        <f t="shared" si="120"/>
        <v>23-ETAH</v>
      </c>
      <c r="C1211" s="57">
        <f t="shared" si="121"/>
        <v>1225.26</v>
      </c>
      <c r="D1211" s="57">
        <f t="shared" si="121"/>
        <v>151</v>
      </c>
      <c r="E1211" s="57">
        <f>[1]T7_CC_PS!K32+[1]T7A_CC_UPS!K32</f>
        <v>988.73</v>
      </c>
      <c r="F1211" s="126">
        <f t="shared" si="118"/>
        <v>1139.73</v>
      </c>
      <c r="G1211" s="123">
        <f t="shared" si="119"/>
        <v>0.93019440771754569</v>
      </c>
    </row>
    <row r="1212" spans="1:7" ht="15.75" customHeight="1">
      <c r="A1212" s="55">
        <f t="shared" si="120"/>
        <v>24</v>
      </c>
      <c r="B1212" s="56" t="str">
        <f t="shared" si="120"/>
        <v>24-FAIZABAD</v>
      </c>
      <c r="C1212" s="57">
        <f t="shared" si="121"/>
        <v>1635.7</v>
      </c>
      <c r="D1212" s="57">
        <f t="shared" si="121"/>
        <v>502.07000000000005</v>
      </c>
      <c r="E1212" s="57">
        <f>[1]T7_CC_PS!K33+[1]T7A_CC_UPS!K33</f>
        <v>1320.06</v>
      </c>
      <c r="F1212" s="126">
        <f t="shared" si="118"/>
        <v>1822.13</v>
      </c>
      <c r="G1212" s="123">
        <f t="shared" si="119"/>
        <v>1.1139756679097634</v>
      </c>
    </row>
    <row r="1213" spans="1:7" ht="15.75" customHeight="1">
      <c r="A1213" s="55">
        <f t="shared" si="120"/>
        <v>25</v>
      </c>
      <c r="B1213" s="56" t="str">
        <f t="shared" si="120"/>
        <v>25-FARRUKHABAD</v>
      </c>
      <c r="C1213" s="57">
        <f t="shared" si="121"/>
        <v>1297.75</v>
      </c>
      <c r="D1213" s="57">
        <f t="shared" si="121"/>
        <v>-447.14326999999997</v>
      </c>
      <c r="E1213" s="57">
        <f>[1]T7_CC_PS!K34+[1]T7A_CC_UPS!K34</f>
        <v>1681.7199999999998</v>
      </c>
      <c r="F1213" s="126">
        <f t="shared" si="118"/>
        <v>1234.5767299999998</v>
      </c>
      <c r="G1213" s="123">
        <f t="shared" si="119"/>
        <v>0.95132092467732599</v>
      </c>
    </row>
    <row r="1214" spans="1:7" ht="15.75" customHeight="1">
      <c r="A1214" s="55">
        <f t="shared" si="120"/>
        <v>26</v>
      </c>
      <c r="B1214" s="56" t="str">
        <f t="shared" si="120"/>
        <v>26-FATEHPUR</v>
      </c>
      <c r="C1214" s="57">
        <f t="shared" si="121"/>
        <v>1864.21</v>
      </c>
      <c r="D1214" s="57">
        <f t="shared" si="121"/>
        <v>238.23800000000006</v>
      </c>
      <c r="E1214" s="57">
        <f>[1]T7_CC_PS!K35+[1]T7A_CC_UPS!K35</f>
        <v>1536.17</v>
      </c>
      <c r="F1214" s="126">
        <f t="shared" si="118"/>
        <v>1774.4080000000001</v>
      </c>
      <c r="G1214" s="123">
        <f t="shared" si="119"/>
        <v>0.95182838843263373</v>
      </c>
    </row>
    <row r="1215" spans="1:7" ht="15.75" customHeight="1">
      <c r="A1215" s="55">
        <f t="shared" si="120"/>
        <v>27</v>
      </c>
      <c r="B1215" s="56" t="str">
        <f t="shared" si="120"/>
        <v>27-FIROZABAD</v>
      </c>
      <c r="C1215" s="57">
        <f t="shared" si="121"/>
        <v>1082.3600000000001</v>
      </c>
      <c r="D1215" s="57">
        <f t="shared" si="121"/>
        <v>56.05</v>
      </c>
      <c r="E1215" s="57">
        <f>[1]T7_CC_PS!K36+[1]T7A_CC_UPS!K36</f>
        <v>1007.3499999999999</v>
      </c>
      <c r="F1215" s="126">
        <f t="shared" si="118"/>
        <v>1063.3999999999999</v>
      </c>
      <c r="G1215" s="123">
        <f t="shared" si="119"/>
        <v>0.98248272293876315</v>
      </c>
    </row>
    <row r="1216" spans="1:7" ht="15.75" customHeight="1">
      <c r="A1216" s="55">
        <f t="shared" si="120"/>
        <v>28</v>
      </c>
      <c r="B1216" s="56" t="str">
        <f t="shared" si="120"/>
        <v>28-G.B. NAGAR</v>
      </c>
      <c r="C1216" s="57">
        <f t="shared" si="121"/>
        <v>748.57999999999993</v>
      </c>
      <c r="D1216" s="57">
        <f t="shared" si="121"/>
        <v>51.040000000000006</v>
      </c>
      <c r="E1216" s="57">
        <f>[1]T7_CC_PS!K37+[1]T7A_CC_UPS!K37</f>
        <v>626.23</v>
      </c>
      <c r="F1216" s="126">
        <f t="shared" si="118"/>
        <v>677.27</v>
      </c>
      <c r="G1216" s="123">
        <f t="shared" si="119"/>
        <v>0.90473964038579713</v>
      </c>
    </row>
    <row r="1217" spans="1:7" ht="15.75" customHeight="1">
      <c r="A1217" s="55">
        <f t="shared" si="120"/>
        <v>29</v>
      </c>
      <c r="B1217" s="56" t="str">
        <f t="shared" si="120"/>
        <v>29-GHAZIPUR</v>
      </c>
      <c r="C1217" s="57">
        <f t="shared" si="121"/>
        <v>2129.9100000000003</v>
      </c>
      <c r="D1217" s="57">
        <f t="shared" si="121"/>
        <v>-124.74199999999999</v>
      </c>
      <c r="E1217" s="57">
        <f>[1]T7_CC_PS!K38+[1]T7A_CC_UPS!K38</f>
        <v>2157.25</v>
      </c>
      <c r="F1217" s="126">
        <f t="shared" si="118"/>
        <v>2032.508</v>
      </c>
      <c r="G1217" s="123">
        <f t="shared" si="119"/>
        <v>0.95426942922470892</v>
      </c>
    </row>
    <row r="1218" spans="1:7" ht="15.75" customHeight="1">
      <c r="A1218" s="55">
        <f t="shared" si="120"/>
        <v>30</v>
      </c>
      <c r="B1218" s="56" t="str">
        <f t="shared" si="120"/>
        <v>30-GHAZIYABAD</v>
      </c>
      <c r="C1218" s="57">
        <f t="shared" si="121"/>
        <v>759.71</v>
      </c>
      <c r="D1218" s="57">
        <f t="shared" si="121"/>
        <v>-3.1799999999999997</v>
      </c>
      <c r="E1218" s="57">
        <f>[1]T7_CC_PS!K39+[1]T7A_CC_UPS!K39</f>
        <v>726.53</v>
      </c>
      <c r="F1218" s="126">
        <f t="shared" si="118"/>
        <v>723.35</v>
      </c>
      <c r="G1218" s="123">
        <f t="shared" si="119"/>
        <v>0.95213963222808706</v>
      </c>
    </row>
    <row r="1219" spans="1:7" ht="15.75" customHeight="1">
      <c r="A1219" s="55">
        <f t="shared" si="120"/>
        <v>31</v>
      </c>
      <c r="B1219" s="56" t="str">
        <f t="shared" si="120"/>
        <v>31-GONDA</v>
      </c>
      <c r="C1219" s="57">
        <f t="shared" si="121"/>
        <v>2364.7200000000003</v>
      </c>
      <c r="D1219" s="57">
        <f t="shared" si="121"/>
        <v>490.64</v>
      </c>
      <c r="E1219" s="57">
        <f>[1]T7_CC_PS!K40+[1]T7A_CC_UPS!K40</f>
        <v>1944.4799999999998</v>
      </c>
      <c r="F1219" s="126">
        <f t="shared" si="118"/>
        <v>2435.12</v>
      </c>
      <c r="G1219" s="123">
        <f t="shared" si="119"/>
        <v>1.0297709665414931</v>
      </c>
    </row>
    <row r="1220" spans="1:7" ht="15.75" customHeight="1">
      <c r="A1220" s="55">
        <f t="shared" si="120"/>
        <v>32</v>
      </c>
      <c r="B1220" s="56" t="str">
        <f t="shared" si="120"/>
        <v>32-GORAKHPUR</v>
      </c>
      <c r="C1220" s="57">
        <f t="shared" si="121"/>
        <v>2237.96</v>
      </c>
      <c r="D1220" s="57">
        <f t="shared" si="121"/>
        <v>-58.630000000000017</v>
      </c>
      <c r="E1220" s="57">
        <f>[1]T7_CC_PS!K41+[1]T7A_CC_UPS!K41</f>
        <v>2089.67</v>
      </c>
      <c r="F1220" s="126">
        <f t="shared" si="118"/>
        <v>2031.04</v>
      </c>
      <c r="G1220" s="123">
        <f t="shared" si="119"/>
        <v>0.90754079608214622</v>
      </c>
    </row>
    <row r="1221" spans="1:7" ht="15.75" customHeight="1">
      <c r="A1221" s="55">
        <f t="shared" ref="A1221:B1236" si="122">A71</f>
        <v>33</v>
      </c>
      <c r="B1221" s="56" t="str">
        <f t="shared" si="122"/>
        <v>33-HAMEERPUR</v>
      </c>
      <c r="C1221" s="57">
        <f t="shared" ref="C1221:D1236" si="123">C1059</f>
        <v>807.02</v>
      </c>
      <c r="D1221" s="57">
        <f t="shared" si="123"/>
        <v>189.65000000000003</v>
      </c>
      <c r="E1221" s="57">
        <f>[1]T7_CC_PS!K42+[1]T7A_CC_UPS!K42</f>
        <v>680.8900000000001</v>
      </c>
      <c r="F1221" s="126">
        <f t="shared" si="118"/>
        <v>870.54000000000019</v>
      </c>
      <c r="G1221" s="123">
        <f t="shared" si="119"/>
        <v>1.07870932566727</v>
      </c>
    </row>
    <row r="1222" spans="1:7" ht="15.75" customHeight="1">
      <c r="A1222" s="55">
        <f t="shared" si="122"/>
        <v>34</v>
      </c>
      <c r="B1222" s="56" t="str">
        <f t="shared" si="122"/>
        <v>34-HARDOI</v>
      </c>
      <c r="C1222" s="57">
        <f t="shared" si="123"/>
        <v>3289.16</v>
      </c>
      <c r="D1222" s="57">
        <f t="shared" si="123"/>
        <v>401.9</v>
      </c>
      <c r="E1222" s="57">
        <f>[1]T7_CC_PS!K43+[1]T7A_CC_UPS!K43</f>
        <v>2691.19</v>
      </c>
      <c r="F1222" s="126">
        <f t="shared" si="118"/>
        <v>3093.09</v>
      </c>
      <c r="G1222" s="123">
        <f t="shared" si="119"/>
        <v>0.94038903549842523</v>
      </c>
    </row>
    <row r="1223" spans="1:7" ht="15.75" customHeight="1">
      <c r="A1223" s="55">
        <f t="shared" si="122"/>
        <v>35</v>
      </c>
      <c r="B1223" s="56" t="str">
        <f t="shared" si="122"/>
        <v>35-HATHRAS</v>
      </c>
      <c r="C1223" s="57">
        <f t="shared" si="123"/>
        <v>834.44999999999993</v>
      </c>
      <c r="D1223" s="57">
        <f t="shared" si="123"/>
        <v>-1.3899999999999988</v>
      </c>
      <c r="E1223" s="57">
        <f>[1]T7_CC_PS!K44+[1]T7A_CC_UPS!K44</f>
        <v>805.27</v>
      </c>
      <c r="F1223" s="126">
        <f t="shared" si="118"/>
        <v>803.88</v>
      </c>
      <c r="G1223" s="123">
        <f t="shared" si="119"/>
        <v>0.96336509077835708</v>
      </c>
    </row>
    <row r="1224" spans="1:7" ht="15.75" customHeight="1">
      <c r="A1224" s="55">
        <f t="shared" si="122"/>
        <v>36</v>
      </c>
      <c r="B1224" s="56" t="str">
        <f t="shared" si="122"/>
        <v>36-ITAWAH</v>
      </c>
      <c r="C1224" s="57">
        <f t="shared" si="123"/>
        <v>995.9</v>
      </c>
      <c r="D1224" s="57">
        <f t="shared" si="123"/>
        <v>65.02000000000001</v>
      </c>
      <c r="E1224" s="57">
        <f>[1]T7_CC_PS!K45+[1]T7A_CC_UPS!K45</f>
        <v>866.97</v>
      </c>
      <c r="F1224" s="126">
        <f t="shared" si="118"/>
        <v>931.99</v>
      </c>
      <c r="G1224" s="123">
        <f t="shared" si="119"/>
        <v>0.93582689025002508</v>
      </c>
    </row>
    <row r="1225" spans="1:7" ht="15.75" customHeight="1">
      <c r="A1225" s="55">
        <f t="shared" si="122"/>
        <v>37</v>
      </c>
      <c r="B1225" s="56" t="str">
        <f t="shared" si="122"/>
        <v>37-J.P. NAGAR</v>
      </c>
      <c r="C1225" s="57">
        <f t="shared" si="123"/>
        <v>907.95</v>
      </c>
      <c r="D1225" s="57">
        <f t="shared" si="123"/>
        <v>97.312999999999988</v>
      </c>
      <c r="E1225" s="57">
        <f>[1]T7_CC_PS!K46+[1]T7A_CC_UPS!K46</f>
        <v>734.18000000000006</v>
      </c>
      <c r="F1225" s="126">
        <f t="shared" si="118"/>
        <v>831.49300000000005</v>
      </c>
      <c r="G1225" s="123">
        <f t="shared" si="119"/>
        <v>0.91579161848119395</v>
      </c>
    </row>
    <row r="1226" spans="1:7" ht="15.75" customHeight="1">
      <c r="A1226" s="55">
        <f t="shared" si="122"/>
        <v>38</v>
      </c>
      <c r="B1226" s="56" t="str">
        <f t="shared" si="122"/>
        <v>38-JALAUN</v>
      </c>
      <c r="C1226" s="57">
        <f t="shared" si="123"/>
        <v>956.49</v>
      </c>
      <c r="D1226" s="57">
        <f t="shared" si="123"/>
        <v>188.45999999999998</v>
      </c>
      <c r="E1226" s="57">
        <f>[1]T7_CC_PS!K47+[1]T7A_CC_UPS!K47</f>
        <v>846.05</v>
      </c>
      <c r="F1226" s="126">
        <f t="shared" si="118"/>
        <v>1034.51</v>
      </c>
      <c r="G1226" s="123">
        <f t="shared" si="119"/>
        <v>1.0815690702464218</v>
      </c>
    </row>
    <row r="1227" spans="1:7" ht="15.75" customHeight="1">
      <c r="A1227" s="55">
        <f t="shared" si="122"/>
        <v>39</v>
      </c>
      <c r="B1227" s="56" t="str">
        <f t="shared" si="122"/>
        <v>39-JAUNPUR</v>
      </c>
      <c r="C1227" s="57">
        <f t="shared" si="123"/>
        <v>2987.8599999999997</v>
      </c>
      <c r="D1227" s="57">
        <f t="shared" si="123"/>
        <v>433.2</v>
      </c>
      <c r="E1227" s="57">
        <f>[1]T7_CC_PS!K48+[1]T7A_CC_UPS!K48</f>
        <v>2336.59</v>
      </c>
      <c r="F1227" s="126">
        <f t="shared" si="118"/>
        <v>2769.79</v>
      </c>
      <c r="G1227" s="123">
        <f t="shared" si="119"/>
        <v>0.92701465262763327</v>
      </c>
    </row>
    <row r="1228" spans="1:7" ht="15.75" customHeight="1">
      <c r="A1228" s="55">
        <f t="shared" si="122"/>
        <v>40</v>
      </c>
      <c r="B1228" s="56" t="str">
        <f t="shared" si="122"/>
        <v>40-JHANSI</v>
      </c>
      <c r="C1228" s="57">
        <f t="shared" si="123"/>
        <v>1134.8899999999999</v>
      </c>
      <c r="D1228" s="57">
        <f t="shared" si="123"/>
        <v>98.241000000000014</v>
      </c>
      <c r="E1228" s="57">
        <f>[1]T7_CC_PS!K49+[1]T7A_CC_UPS!K49</f>
        <v>1069.17</v>
      </c>
      <c r="F1228" s="126">
        <f t="shared" si="118"/>
        <v>1167.4110000000001</v>
      </c>
      <c r="G1228" s="123">
        <f t="shared" si="119"/>
        <v>1.0286556406347753</v>
      </c>
    </row>
    <row r="1229" spans="1:7" ht="15.75" customHeight="1">
      <c r="A1229" s="55">
        <f t="shared" si="122"/>
        <v>41</v>
      </c>
      <c r="B1229" s="56" t="str">
        <f t="shared" si="122"/>
        <v>41-KANNAUJ</v>
      </c>
      <c r="C1229" s="57">
        <f t="shared" si="123"/>
        <v>1316.05</v>
      </c>
      <c r="D1229" s="57">
        <f t="shared" si="123"/>
        <v>182.32999999999998</v>
      </c>
      <c r="E1229" s="57">
        <f>[1]T7_CC_PS!K50+[1]T7A_CC_UPS!K50</f>
        <v>1240.81</v>
      </c>
      <c r="F1229" s="126">
        <f t="shared" si="118"/>
        <v>1423.1399999999999</v>
      </c>
      <c r="G1229" s="123">
        <f t="shared" si="119"/>
        <v>1.0813722882869192</v>
      </c>
    </row>
    <row r="1230" spans="1:7" ht="15.75" customHeight="1">
      <c r="A1230" s="55">
        <f t="shared" si="122"/>
        <v>42</v>
      </c>
      <c r="B1230" s="56" t="str">
        <f t="shared" si="122"/>
        <v>42-KANPUR DEHAT</v>
      </c>
      <c r="C1230" s="57">
        <f t="shared" si="123"/>
        <v>1459.95</v>
      </c>
      <c r="D1230" s="57">
        <f t="shared" si="123"/>
        <v>-208.52000000000007</v>
      </c>
      <c r="E1230" s="57">
        <f>[1]T7_CC_PS!K51+[1]T7A_CC_UPS!K51</f>
        <v>1894.3500000000001</v>
      </c>
      <c r="F1230" s="126">
        <f t="shared" si="118"/>
        <v>1685.8300000000002</v>
      </c>
      <c r="G1230" s="123">
        <f t="shared" si="119"/>
        <v>1.154717627316004</v>
      </c>
    </row>
    <row r="1231" spans="1:7" ht="15.75" customHeight="1">
      <c r="A1231" s="55">
        <f t="shared" si="122"/>
        <v>43</v>
      </c>
      <c r="B1231" s="56" t="str">
        <f t="shared" si="122"/>
        <v>43-KANPUR NAGAR</v>
      </c>
      <c r="C1231" s="57">
        <f t="shared" si="123"/>
        <v>1297.03</v>
      </c>
      <c r="D1231" s="57">
        <f t="shared" si="123"/>
        <v>263.55099999999999</v>
      </c>
      <c r="E1231" s="57">
        <f>[1]T7_CC_PS!K52+[1]T7A_CC_UPS!K52</f>
        <v>1093.6099999999999</v>
      </c>
      <c r="F1231" s="126">
        <f t="shared" si="118"/>
        <v>1357.1609999999998</v>
      </c>
      <c r="G1231" s="123">
        <f t="shared" si="119"/>
        <v>1.046360531367817</v>
      </c>
    </row>
    <row r="1232" spans="1:7" ht="15.75" customHeight="1">
      <c r="A1232" s="55">
        <f t="shared" si="122"/>
        <v>44</v>
      </c>
      <c r="B1232" s="56" t="str">
        <f t="shared" si="122"/>
        <v>44-KAAS GANJ</v>
      </c>
      <c r="C1232" s="57">
        <f t="shared" si="123"/>
        <v>926.21</v>
      </c>
      <c r="D1232" s="57">
        <f t="shared" si="123"/>
        <v>172.6891</v>
      </c>
      <c r="E1232" s="57">
        <f>[1]T7_CC_PS!K53+[1]T7A_CC_UPS!K53</f>
        <v>905.73</v>
      </c>
      <c r="F1232" s="126">
        <f t="shared" si="118"/>
        <v>1078.4191000000001</v>
      </c>
      <c r="G1232" s="123">
        <f t="shared" si="119"/>
        <v>1.164335409896244</v>
      </c>
    </row>
    <row r="1233" spans="1:7" ht="15.75" customHeight="1">
      <c r="A1233" s="55">
        <f t="shared" si="122"/>
        <v>45</v>
      </c>
      <c r="B1233" s="56" t="str">
        <f t="shared" si="122"/>
        <v>45-KAUSHAMBI</v>
      </c>
      <c r="C1233" s="57">
        <f t="shared" si="123"/>
        <v>1042.8899999999999</v>
      </c>
      <c r="D1233" s="57">
        <f t="shared" si="123"/>
        <v>143.76</v>
      </c>
      <c r="E1233" s="57">
        <f>[1]T7_CC_PS!K54+[1]T7A_CC_UPS!K54</f>
        <v>1039.3200000000002</v>
      </c>
      <c r="F1233" s="126">
        <f t="shared" si="118"/>
        <v>1183.0800000000002</v>
      </c>
      <c r="G1233" s="123">
        <f t="shared" si="119"/>
        <v>1.1344245318298194</v>
      </c>
    </row>
    <row r="1234" spans="1:7" ht="15.75" customHeight="1">
      <c r="A1234" s="55">
        <f t="shared" si="122"/>
        <v>46</v>
      </c>
      <c r="B1234" s="56" t="str">
        <f t="shared" si="122"/>
        <v>46-KUSHINAGAR</v>
      </c>
      <c r="C1234" s="57">
        <f t="shared" si="123"/>
        <v>2126.09</v>
      </c>
      <c r="D1234" s="57">
        <f t="shared" si="123"/>
        <v>236.45</v>
      </c>
      <c r="E1234" s="57">
        <f>[1]T7_CC_PS!K55+[1]T7A_CC_UPS!K55</f>
        <v>1722.47</v>
      </c>
      <c r="F1234" s="126">
        <f t="shared" si="118"/>
        <v>1958.92</v>
      </c>
      <c r="G1234" s="123">
        <f t="shared" si="119"/>
        <v>0.92137209619536331</v>
      </c>
    </row>
    <row r="1235" spans="1:7" ht="15.75" customHeight="1">
      <c r="A1235" s="55">
        <f t="shared" si="122"/>
        <v>47</v>
      </c>
      <c r="B1235" s="56" t="str">
        <f t="shared" si="122"/>
        <v>47-LAKHIMPUR KHERI</v>
      </c>
      <c r="C1235" s="57">
        <f t="shared" si="123"/>
        <v>4098.4400000000005</v>
      </c>
      <c r="D1235" s="57">
        <f t="shared" si="123"/>
        <v>-91.03</v>
      </c>
      <c r="E1235" s="57">
        <f>[1]T7_CC_PS!K56+[1]T7A_CC_UPS!K56</f>
        <v>3704.45</v>
      </c>
      <c r="F1235" s="126">
        <f t="shared" si="118"/>
        <v>3613.4199999999996</v>
      </c>
      <c r="G1235" s="123">
        <f t="shared" si="119"/>
        <v>0.88165741111252061</v>
      </c>
    </row>
    <row r="1236" spans="1:7" ht="15.75" customHeight="1">
      <c r="A1236" s="55">
        <f t="shared" si="122"/>
        <v>48</v>
      </c>
      <c r="B1236" s="56" t="str">
        <f t="shared" si="122"/>
        <v>48-LALITPUR</v>
      </c>
      <c r="C1236" s="57">
        <f t="shared" si="123"/>
        <v>1198.4000000000001</v>
      </c>
      <c r="D1236" s="57">
        <f t="shared" si="123"/>
        <v>642.09</v>
      </c>
      <c r="E1236" s="57">
        <f>[1]T7_CC_PS!K57+[1]T7A_CC_UPS!K57</f>
        <v>876.09999999999991</v>
      </c>
      <c r="F1236" s="126">
        <f t="shared" si="118"/>
        <v>1518.19</v>
      </c>
      <c r="G1236" s="123">
        <f t="shared" si="119"/>
        <v>1.2668474632843791</v>
      </c>
    </row>
    <row r="1237" spans="1:7" ht="15.75" customHeight="1">
      <c r="A1237" s="55">
        <f t="shared" ref="A1237:B1252" si="124">A87</f>
        <v>49</v>
      </c>
      <c r="B1237" s="56" t="str">
        <f t="shared" si="124"/>
        <v>49-LUCKNOW</v>
      </c>
      <c r="C1237" s="57">
        <f t="shared" ref="C1237:D1252" si="125">C1075</f>
        <v>1555.57</v>
      </c>
      <c r="D1237" s="57">
        <f t="shared" si="125"/>
        <v>107.7</v>
      </c>
      <c r="E1237" s="57">
        <f>[1]T7_CC_PS!K58+[1]T7A_CC_UPS!K58</f>
        <v>1396.87</v>
      </c>
      <c r="F1237" s="126">
        <f t="shared" si="118"/>
        <v>1504.57</v>
      </c>
      <c r="G1237" s="123">
        <f t="shared" si="119"/>
        <v>0.96721459015023437</v>
      </c>
    </row>
    <row r="1238" spans="1:7" ht="15.75" customHeight="1">
      <c r="A1238" s="55">
        <f t="shared" si="124"/>
        <v>50</v>
      </c>
      <c r="B1238" s="56" t="str">
        <f t="shared" si="124"/>
        <v>50-MAHOBA</v>
      </c>
      <c r="C1238" s="57">
        <f t="shared" si="125"/>
        <v>779.98</v>
      </c>
      <c r="D1238" s="57">
        <f t="shared" si="125"/>
        <v>222.27</v>
      </c>
      <c r="E1238" s="57">
        <f>[1]T7_CC_PS!K59+[1]T7A_CC_UPS!K59</f>
        <v>625.32000000000005</v>
      </c>
      <c r="F1238" s="126">
        <f t="shared" si="118"/>
        <v>847.59</v>
      </c>
      <c r="G1238" s="123">
        <f t="shared" si="119"/>
        <v>1.0866817097874304</v>
      </c>
    </row>
    <row r="1239" spans="1:7" ht="15.75" customHeight="1">
      <c r="A1239" s="55">
        <f t="shared" si="124"/>
        <v>51</v>
      </c>
      <c r="B1239" s="56" t="str">
        <f t="shared" si="124"/>
        <v>51-MAHRAJGANJ</v>
      </c>
      <c r="C1239" s="57">
        <f t="shared" si="125"/>
        <v>1896.02</v>
      </c>
      <c r="D1239" s="57">
        <f t="shared" si="125"/>
        <v>131.39000000000001</v>
      </c>
      <c r="E1239" s="57">
        <f>[1]T7_CC_PS!K60+[1]T7A_CC_UPS!K60</f>
        <v>1617.53</v>
      </c>
      <c r="F1239" s="126">
        <f t="shared" si="118"/>
        <v>1748.92</v>
      </c>
      <c r="G1239" s="123">
        <f t="shared" si="119"/>
        <v>0.92241643020643249</v>
      </c>
    </row>
    <row r="1240" spans="1:7" ht="15.75" customHeight="1">
      <c r="A1240" s="55">
        <f t="shared" si="124"/>
        <v>52</v>
      </c>
      <c r="B1240" s="56" t="str">
        <f t="shared" si="124"/>
        <v>52-MAINPURI</v>
      </c>
      <c r="C1240" s="57">
        <f t="shared" si="125"/>
        <v>973.42</v>
      </c>
      <c r="D1240" s="57">
        <f t="shared" si="125"/>
        <v>144.95059000000001</v>
      </c>
      <c r="E1240" s="57">
        <f>[1]T7_CC_PS!K61+[1]T7A_CC_UPS!K61</f>
        <v>793.56000000000006</v>
      </c>
      <c r="F1240" s="126">
        <f t="shared" si="118"/>
        <v>938.51059000000009</v>
      </c>
      <c r="G1240" s="123">
        <f t="shared" si="119"/>
        <v>0.96413736105689229</v>
      </c>
    </row>
    <row r="1241" spans="1:7" ht="15.75" customHeight="1">
      <c r="A1241" s="55">
        <f t="shared" si="124"/>
        <v>53</v>
      </c>
      <c r="B1241" s="56" t="str">
        <f t="shared" si="124"/>
        <v>53-MATHURA</v>
      </c>
      <c r="C1241" s="57">
        <f t="shared" si="125"/>
        <v>1110.7</v>
      </c>
      <c r="D1241" s="57">
        <f t="shared" si="125"/>
        <v>-128.6</v>
      </c>
      <c r="E1241" s="57">
        <f>[1]T7_CC_PS!K62+[1]T7A_CC_UPS!K62</f>
        <v>1255.6300000000001</v>
      </c>
      <c r="F1241" s="126">
        <f t="shared" si="118"/>
        <v>1127.0300000000002</v>
      </c>
      <c r="G1241" s="123">
        <f t="shared" si="119"/>
        <v>1.0147024399027642</v>
      </c>
    </row>
    <row r="1242" spans="1:7" ht="15.75" customHeight="1">
      <c r="A1242" s="55">
        <f t="shared" si="124"/>
        <v>54</v>
      </c>
      <c r="B1242" s="56" t="str">
        <f t="shared" si="124"/>
        <v>54-MAU</v>
      </c>
      <c r="C1242" s="57">
        <f t="shared" si="125"/>
        <v>1508.9</v>
      </c>
      <c r="D1242" s="57">
        <f t="shared" si="125"/>
        <v>-46.128999999999998</v>
      </c>
      <c r="E1242" s="57">
        <f>[1]T7_CC_PS!K63+[1]T7A_CC_UPS!K63</f>
        <v>1400.77</v>
      </c>
      <c r="F1242" s="126">
        <f t="shared" si="118"/>
        <v>1354.6410000000001</v>
      </c>
      <c r="G1242" s="123">
        <f t="shared" si="119"/>
        <v>0.89776724766386107</v>
      </c>
    </row>
    <row r="1243" spans="1:7" ht="15.75" customHeight="1">
      <c r="A1243" s="55">
        <f t="shared" si="124"/>
        <v>55</v>
      </c>
      <c r="B1243" s="56" t="str">
        <f t="shared" si="124"/>
        <v>55-MEERUT</v>
      </c>
      <c r="C1243" s="57">
        <f t="shared" si="125"/>
        <v>1276.3899999999999</v>
      </c>
      <c r="D1243" s="57">
        <f t="shared" si="125"/>
        <v>-245.14</v>
      </c>
      <c r="E1243" s="57">
        <f>[1]T7_CC_PS!K64+[1]T7A_CC_UPS!K64</f>
        <v>1427.9099999999999</v>
      </c>
      <c r="F1243" s="126">
        <f t="shared" si="118"/>
        <v>1182.77</v>
      </c>
      <c r="G1243" s="123">
        <f t="shared" si="119"/>
        <v>0.92665251216321043</v>
      </c>
    </row>
    <row r="1244" spans="1:7" ht="15.75" customHeight="1">
      <c r="A1244" s="55">
        <f t="shared" si="124"/>
        <v>56</v>
      </c>
      <c r="B1244" s="56" t="str">
        <f t="shared" si="124"/>
        <v>56-MIRZAPUR</v>
      </c>
      <c r="C1244" s="57">
        <f t="shared" si="125"/>
        <v>2022.56</v>
      </c>
      <c r="D1244" s="57">
        <f t="shared" si="125"/>
        <v>514.73</v>
      </c>
      <c r="E1244" s="57">
        <f>[1]T7_CC_PS!K65+[1]T7A_CC_UPS!K65</f>
        <v>1698.79</v>
      </c>
      <c r="F1244" s="126">
        <f t="shared" si="118"/>
        <v>2213.52</v>
      </c>
      <c r="G1244" s="123">
        <f t="shared" si="119"/>
        <v>1.0944149988133851</v>
      </c>
    </row>
    <row r="1245" spans="1:7" ht="15.75" customHeight="1">
      <c r="A1245" s="55">
        <f t="shared" si="124"/>
        <v>57</v>
      </c>
      <c r="B1245" s="56" t="str">
        <f t="shared" si="124"/>
        <v>57-MORADABAD</v>
      </c>
      <c r="C1245" s="57">
        <f t="shared" si="125"/>
        <v>1312.13</v>
      </c>
      <c r="D1245" s="57">
        <f t="shared" si="125"/>
        <v>157.01999999999998</v>
      </c>
      <c r="E1245" s="57">
        <f>[1]T7_CC_PS!K66+[1]T7A_CC_UPS!K66</f>
        <v>1087.29</v>
      </c>
      <c r="F1245" s="126">
        <f t="shared" si="118"/>
        <v>1244.31</v>
      </c>
      <c r="G1245" s="123">
        <f t="shared" si="119"/>
        <v>0.94831304824979223</v>
      </c>
    </row>
    <row r="1246" spans="1:7" ht="15.75" customHeight="1">
      <c r="A1246" s="55">
        <f t="shared" si="124"/>
        <v>58</v>
      </c>
      <c r="B1246" s="56" t="str">
        <f t="shared" si="124"/>
        <v>58-MUZAFFARNAGAR</v>
      </c>
      <c r="C1246" s="57">
        <f t="shared" si="125"/>
        <v>970.26</v>
      </c>
      <c r="D1246" s="57">
        <f t="shared" si="125"/>
        <v>281.86</v>
      </c>
      <c r="E1246" s="57">
        <f>[1]T7_CC_PS!K67+[1]T7A_CC_UPS!K67</f>
        <v>792.53</v>
      </c>
      <c r="F1246" s="126">
        <f t="shared" si="118"/>
        <v>1074.3899999999999</v>
      </c>
      <c r="G1246" s="123">
        <f t="shared" si="119"/>
        <v>1.1073217488095972</v>
      </c>
    </row>
    <row r="1247" spans="1:7" ht="15.75" customHeight="1">
      <c r="A1247" s="55">
        <f t="shared" si="124"/>
        <v>59</v>
      </c>
      <c r="B1247" s="56" t="str">
        <f t="shared" si="124"/>
        <v>59-PILIBHIT</v>
      </c>
      <c r="C1247" s="57">
        <f t="shared" si="125"/>
        <v>1186.27</v>
      </c>
      <c r="D1247" s="57">
        <f t="shared" si="125"/>
        <v>98.91</v>
      </c>
      <c r="E1247" s="57">
        <f>[1]T7_CC_PS!K68+[1]T7A_CC_UPS!K68</f>
        <v>987.31999999999994</v>
      </c>
      <c r="F1247" s="126">
        <f t="shared" si="118"/>
        <v>1086.23</v>
      </c>
      <c r="G1247" s="123">
        <f t="shared" si="119"/>
        <v>0.91566843973125855</v>
      </c>
    </row>
    <row r="1248" spans="1:7" ht="15.75" customHeight="1">
      <c r="A1248" s="55">
        <f t="shared" si="124"/>
        <v>60</v>
      </c>
      <c r="B1248" s="56" t="str">
        <f t="shared" si="124"/>
        <v>60-PRATAPGARH</v>
      </c>
      <c r="C1248" s="57">
        <f t="shared" si="125"/>
        <v>2107.86</v>
      </c>
      <c r="D1248" s="57">
        <f t="shared" si="125"/>
        <v>516.22</v>
      </c>
      <c r="E1248" s="57">
        <f>[1]T7_CC_PS!K69+[1]T7A_CC_UPS!K69</f>
        <v>1742.0300000000002</v>
      </c>
      <c r="F1248" s="126">
        <f t="shared" si="118"/>
        <v>2258.25</v>
      </c>
      <c r="G1248" s="123">
        <f t="shared" si="119"/>
        <v>1.0713472431755429</v>
      </c>
    </row>
    <row r="1249" spans="1:7" ht="15.75" customHeight="1">
      <c r="A1249" s="55">
        <f t="shared" si="124"/>
        <v>61</v>
      </c>
      <c r="B1249" s="56" t="str">
        <f t="shared" si="124"/>
        <v>61-RAI BAREILY</v>
      </c>
      <c r="C1249" s="57">
        <f t="shared" si="125"/>
        <v>1737.3</v>
      </c>
      <c r="D1249" s="57">
        <f t="shared" si="125"/>
        <v>263.61</v>
      </c>
      <c r="E1249" s="57">
        <f>[1]T7_CC_PS!K70+[1]T7A_CC_UPS!K70</f>
        <v>1506.52</v>
      </c>
      <c r="F1249" s="126">
        <f t="shared" si="118"/>
        <v>1770.13</v>
      </c>
      <c r="G1249" s="123">
        <f t="shared" si="119"/>
        <v>1.0188971392390491</v>
      </c>
    </row>
    <row r="1250" spans="1:7" ht="15.75" customHeight="1">
      <c r="A1250" s="55">
        <f t="shared" si="124"/>
        <v>62</v>
      </c>
      <c r="B1250" s="56" t="str">
        <f t="shared" si="124"/>
        <v>62-RAMPUR</v>
      </c>
      <c r="C1250" s="57">
        <f t="shared" si="125"/>
        <v>1209.93</v>
      </c>
      <c r="D1250" s="57">
        <f t="shared" si="125"/>
        <v>-155.4</v>
      </c>
      <c r="E1250" s="57">
        <f>[1]T7_CC_PS!K71+[1]T7A_CC_UPS!K71</f>
        <v>1431.63</v>
      </c>
      <c r="F1250" s="126">
        <f t="shared" si="118"/>
        <v>1276.23</v>
      </c>
      <c r="G1250" s="123">
        <f t="shared" si="119"/>
        <v>1.0547965584785897</v>
      </c>
    </row>
    <row r="1251" spans="1:7" ht="15.75" customHeight="1">
      <c r="A1251" s="55">
        <f t="shared" si="124"/>
        <v>63</v>
      </c>
      <c r="B1251" s="56" t="str">
        <f t="shared" si="124"/>
        <v>63-SAHARANPUR</v>
      </c>
      <c r="C1251" s="57">
        <f t="shared" si="125"/>
        <v>1590.97</v>
      </c>
      <c r="D1251" s="57">
        <f t="shared" si="125"/>
        <v>-60.2</v>
      </c>
      <c r="E1251" s="57">
        <f>[1]T7_CC_PS!K72+[1]T7A_CC_UPS!K72</f>
        <v>1527.32</v>
      </c>
      <c r="F1251" s="126">
        <f t="shared" si="118"/>
        <v>1467.12</v>
      </c>
      <c r="G1251" s="123">
        <f t="shared" si="119"/>
        <v>0.92215440894548595</v>
      </c>
    </row>
    <row r="1252" spans="1:7" ht="15.75" customHeight="1">
      <c r="A1252" s="55">
        <f t="shared" si="124"/>
        <v>64</v>
      </c>
      <c r="B1252" s="56" t="str">
        <f t="shared" si="124"/>
        <v>64-SANTKABIR NAGAR</v>
      </c>
      <c r="C1252" s="57">
        <f t="shared" si="125"/>
        <v>1101.53</v>
      </c>
      <c r="D1252" s="57">
        <f t="shared" si="125"/>
        <v>109.45099999999999</v>
      </c>
      <c r="E1252" s="57">
        <f>[1]T7_CC_PS!K73+[1]T7A_CC_UPS!K73</f>
        <v>911.21</v>
      </c>
      <c r="F1252" s="126">
        <f t="shared" si="118"/>
        <v>1020.6610000000001</v>
      </c>
      <c r="G1252" s="123">
        <f t="shared" si="119"/>
        <v>0.92658484108467321</v>
      </c>
    </row>
    <row r="1253" spans="1:7" ht="15.75" customHeight="1">
      <c r="A1253" s="55">
        <f t="shared" ref="A1253:B1263" si="126">A103</f>
        <v>65</v>
      </c>
      <c r="B1253" s="56" t="str">
        <f t="shared" si="126"/>
        <v>65-SHAHJAHANPUR</v>
      </c>
      <c r="C1253" s="57">
        <f t="shared" ref="C1253:D1263" si="127">C1091</f>
        <v>2415.5699999999997</v>
      </c>
      <c r="D1253" s="57">
        <f t="shared" si="127"/>
        <v>-196.97</v>
      </c>
      <c r="E1253" s="57">
        <f>[1]T7_CC_PS!K74+[1]T7A_CC_UPS!K74</f>
        <v>2303.62</v>
      </c>
      <c r="F1253" s="126">
        <f t="shared" si="118"/>
        <v>2106.65</v>
      </c>
      <c r="G1253" s="123">
        <f t="shared" si="119"/>
        <v>0.87211300024424887</v>
      </c>
    </row>
    <row r="1254" spans="1:7" ht="15.75" customHeight="1">
      <c r="A1254" s="55">
        <f t="shared" si="126"/>
        <v>66</v>
      </c>
      <c r="B1254" s="56" t="str">
        <f t="shared" si="126"/>
        <v>66-SHRAWASTI</v>
      </c>
      <c r="C1254" s="57">
        <f t="shared" si="127"/>
        <v>710.04</v>
      </c>
      <c r="D1254" s="57">
        <f t="shared" si="127"/>
        <v>94.486999999999995</v>
      </c>
      <c r="E1254" s="57">
        <f>[1]T7_CC_PS!K75+[1]T7A_CC_UPS!K75</f>
        <v>589.25</v>
      </c>
      <c r="F1254" s="126">
        <f t="shared" ref="F1254:F1263" si="128">SUM(D1254:E1254)</f>
        <v>683.73699999999997</v>
      </c>
      <c r="G1254" s="123">
        <f t="shared" ref="G1254:G1264" si="129">F1254/C1254</f>
        <v>0.962955608134753</v>
      </c>
    </row>
    <row r="1255" spans="1:7" ht="15.75" customHeight="1">
      <c r="A1255" s="55">
        <f t="shared" si="126"/>
        <v>67</v>
      </c>
      <c r="B1255" s="56" t="str">
        <f t="shared" si="126"/>
        <v>67-SIDDHARTHNAGAR</v>
      </c>
      <c r="C1255" s="57">
        <f t="shared" si="127"/>
        <v>2022.45</v>
      </c>
      <c r="D1255" s="57">
        <f t="shared" si="127"/>
        <v>33.790000000000035</v>
      </c>
      <c r="E1255" s="57">
        <f>[1]T7_CC_PS!K76+[1]T7A_CC_UPS!K76</f>
        <v>1786.5300000000002</v>
      </c>
      <c r="F1255" s="126">
        <f t="shared" si="128"/>
        <v>1820.3200000000002</v>
      </c>
      <c r="G1255" s="123">
        <f t="shared" si="129"/>
        <v>0.90005686172711319</v>
      </c>
    </row>
    <row r="1256" spans="1:7" ht="15.75" customHeight="1">
      <c r="A1256" s="55">
        <f t="shared" si="126"/>
        <v>68</v>
      </c>
      <c r="B1256" s="56" t="str">
        <f t="shared" si="126"/>
        <v>68-SITAPUR</v>
      </c>
      <c r="C1256" s="57">
        <f t="shared" si="127"/>
        <v>3333.8599999999997</v>
      </c>
      <c r="D1256" s="57">
        <f t="shared" si="127"/>
        <v>1423.5299999999997</v>
      </c>
      <c r="E1256" s="57">
        <f>[1]T7_CC_PS!K77+[1]T7A_CC_UPS!K77</f>
        <v>2374.42</v>
      </c>
      <c r="F1256" s="126">
        <f t="shared" si="128"/>
        <v>3797.95</v>
      </c>
      <c r="G1256" s="123">
        <f t="shared" si="129"/>
        <v>1.1392050056091139</v>
      </c>
    </row>
    <row r="1257" spans="1:7" ht="15.75" customHeight="1">
      <c r="A1257" s="55">
        <f t="shared" si="126"/>
        <v>69</v>
      </c>
      <c r="B1257" s="56" t="str">
        <f t="shared" si="126"/>
        <v>69-SONBHADRA</v>
      </c>
      <c r="C1257" s="57">
        <f t="shared" si="127"/>
        <v>1609.74</v>
      </c>
      <c r="D1257" s="57">
        <f t="shared" si="127"/>
        <v>89.990000000000009</v>
      </c>
      <c r="E1257" s="57">
        <f>[1]T7_CC_PS!K78+[1]T7A_CC_UPS!K78</f>
        <v>1474.94</v>
      </c>
      <c r="F1257" s="126">
        <f t="shared" si="128"/>
        <v>1564.93</v>
      </c>
      <c r="G1257" s="123">
        <f t="shared" si="129"/>
        <v>0.97216320648054966</v>
      </c>
    </row>
    <row r="1258" spans="1:7" ht="15.75" customHeight="1">
      <c r="A1258" s="55">
        <f t="shared" si="126"/>
        <v>70</v>
      </c>
      <c r="B1258" s="56" t="str">
        <f t="shared" si="126"/>
        <v>70-SULTANPUR</v>
      </c>
      <c r="C1258" s="57">
        <f t="shared" si="127"/>
        <v>1778.8899999999999</v>
      </c>
      <c r="D1258" s="57">
        <f t="shared" si="127"/>
        <v>58.000000000000007</v>
      </c>
      <c r="E1258" s="57">
        <f>[1]T7_CC_PS!K79+[1]T7A_CC_UPS!K79</f>
        <v>1845.9199999999998</v>
      </c>
      <c r="F1258" s="126">
        <f t="shared" si="128"/>
        <v>1903.9199999999998</v>
      </c>
      <c r="G1258" s="123">
        <f t="shared" si="129"/>
        <v>1.0702854026949389</v>
      </c>
    </row>
    <row r="1259" spans="1:7" ht="15.75" customHeight="1">
      <c r="A1259" s="55">
        <f t="shared" si="126"/>
        <v>71</v>
      </c>
      <c r="B1259" s="56" t="str">
        <f t="shared" si="126"/>
        <v>71-UNNAO</v>
      </c>
      <c r="C1259" s="57">
        <f t="shared" si="127"/>
        <v>1767.9899999999998</v>
      </c>
      <c r="D1259" s="57">
        <f t="shared" si="127"/>
        <v>-46.510000000000005</v>
      </c>
      <c r="E1259" s="57">
        <f>[1]T7_CC_PS!K80+[1]T7A_CC_UPS!K80</f>
        <v>1797.3899999999999</v>
      </c>
      <c r="F1259" s="126">
        <f t="shared" si="128"/>
        <v>1750.8799999999999</v>
      </c>
      <c r="G1259" s="123">
        <f t="shared" si="129"/>
        <v>0.99032234345216885</v>
      </c>
    </row>
    <row r="1260" spans="1:7" ht="15.75" customHeight="1">
      <c r="A1260" s="55">
        <f t="shared" si="126"/>
        <v>72</v>
      </c>
      <c r="B1260" s="56" t="str">
        <f t="shared" si="126"/>
        <v>72-VARANASI</v>
      </c>
      <c r="C1260" s="57">
        <f t="shared" si="127"/>
        <v>2323.1800000000003</v>
      </c>
      <c r="D1260" s="57">
        <f t="shared" si="127"/>
        <v>206.24999999999997</v>
      </c>
      <c r="E1260" s="57">
        <f>[1]T7_CC_PS!K81+[1]T7A_CC_UPS!K81</f>
        <v>1977.6999999999998</v>
      </c>
      <c r="F1260" s="126">
        <f t="shared" si="128"/>
        <v>2183.9499999999998</v>
      </c>
      <c r="G1260" s="123">
        <f t="shared" si="129"/>
        <v>0.94006921547189604</v>
      </c>
    </row>
    <row r="1261" spans="1:7" ht="15.75" customHeight="1">
      <c r="A1261" s="55">
        <f t="shared" si="126"/>
        <v>73</v>
      </c>
      <c r="B1261" s="56" t="str">
        <f t="shared" si="126"/>
        <v>73-SAMBHAL</v>
      </c>
      <c r="C1261" s="57">
        <f t="shared" si="127"/>
        <v>1530</v>
      </c>
      <c r="D1261" s="57">
        <f t="shared" si="127"/>
        <v>94.330000000000027</v>
      </c>
      <c r="E1261" s="57">
        <f>[1]T7_CC_PS!K82+[1]T7A_CC_UPS!K82</f>
        <v>1374.92</v>
      </c>
      <c r="F1261" s="126">
        <f t="shared" si="128"/>
        <v>1469.25</v>
      </c>
      <c r="G1261" s="123">
        <f t="shared" si="129"/>
        <v>0.96029411764705885</v>
      </c>
    </row>
    <row r="1262" spans="1:7" ht="15.75" customHeight="1">
      <c r="A1262" s="55">
        <f t="shared" si="126"/>
        <v>74</v>
      </c>
      <c r="B1262" s="56" t="str">
        <f t="shared" si="126"/>
        <v>74-HAPUR</v>
      </c>
      <c r="C1262" s="57">
        <f t="shared" si="127"/>
        <v>565.1400000000001</v>
      </c>
      <c r="D1262" s="57">
        <f t="shared" si="127"/>
        <v>-115.39999999999999</v>
      </c>
      <c r="E1262" s="57">
        <f>[1]T7_CC_PS!K83+[1]T7A_CC_UPS!K83</f>
        <v>627.71</v>
      </c>
      <c r="F1262" s="126">
        <f t="shared" si="128"/>
        <v>512.31000000000006</v>
      </c>
      <c r="G1262" s="123">
        <f t="shared" si="129"/>
        <v>0.9065187387196092</v>
      </c>
    </row>
    <row r="1263" spans="1:7" ht="15.75" customHeight="1">
      <c r="A1263" s="55">
        <f t="shared" si="126"/>
        <v>75</v>
      </c>
      <c r="B1263" s="56" t="str">
        <f t="shared" si="126"/>
        <v>75-SHAMLI</v>
      </c>
      <c r="C1263" s="57">
        <f t="shared" si="127"/>
        <v>554.17999999999995</v>
      </c>
      <c r="D1263" s="57">
        <f t="shared" si="127"/>
        <v>33.006</v>
      </c>
      <c r="E1263" s="57">
        <f>[1]T7_CC_PS!K84+[1]T7A_CC_UPS!K84</f>
        <v>552.38</v>
      </c>
      <c r="F1263" s="126">
        <f t="shared" si="128"/>
        <v>585.38599999999997</v>
      </c>
      <c r="G1263" s="123">
        <f t="shared" si="129"/>
        <v>1.0563102241149085</v>
      </c>
    </row>
    <row r="1264" spans="1:7" ht="15.75" customHeight="1">
      <c r="A1264" s="55"/>
      <c r="B1264" s="60" t="str">
        <f>B114</f>
        <v>TOTAL</v>
      </c>
      <c r="C1264" s="93">
        <f>SUM(C1189:C1263)</f>
        <v>121117.55999999995</v>
      </c>
      <c r="D1264" s="93">
        <f>SUM(D1189:D1263)</f>
        <v>9191.9300700000003</v>
      </c>
      <c r="E1264" s="93">
        <f>SUM(E1189:E1263)</f>
        <v>109307.57000000004</v>
      </c>
      <c r="F1264" s="93">
        <f>SUM(F1189:F1263)</f>
        <v>118499.50006999999</v>
      </c>
      <c r="G1264" s="123">
        <f t="shared" si="129"/>
        <v>0.97838414239850968</v>
      </c>
    </row>
    <row r="1266" spans="1:5" ht="15.75" customHeight="1">
      <c r="A1266" s="127" t="s">
        <v>126</v>
      </c>
      <c r="B1266" s="50"/>
      <c r="C1266" s="51"/>
      <c r="D1266" s="50"/>
      <c r="E1266" s="50"/>
    </row>
    <row r="1267" spans="1:5" ht="15.75" customHeight="1">
      <c r="A1267" s="50"/>
      <c r="B1267" s="50"/>
      <c r="C1267" s="51"/>
      <c r="D1267" s="50"/>
      <c r="E1267" s="52" t="s">
        <v>114</v>
      </c>
    </row>
    <row r="1268" spans="1:5" ht="15.75" customHeight="1">
      <c r="A1268" s="89" t="s">
        <v>84</v>
      </c>
      <c r="B1268" s="89" t="s">
        <v>127</v>
      </c>
      <c r="C1268" s="89" t="s">
        <v>128</v>
      </c>
      <c r="D1268" s="89" t="s">
        <v>100</v>
      </c>
      <c r="E1268" s="89" t="s">
        <v>101</v>
      </c>
    </row>
    <row r="1269" spans="1:5" ht="15.75" customHeight="1">
      <c r="A1269" s="57">
        <f>C1264</f>
        <v>121117.55999999995</v>
      </c>
      <c r="B1269" s="57">
        <f>F1264</f>
        <v>118499.50006999999</v>
      </c>
      <c r="C1269" s="128">
        <f>B1269/A1269</f>
        <v>0.97838414239850968</v>
      </c>
      <c r="D1269" s="57">
        <f>[1]T7_CC_PS!N9+[1]T7A_CC_UPS!N9</f>
        <v>108049.22434999999</v>
      </c>
      <c r="E1269" s="129">
        <f>D1269/A1269</f>
        <v>0.89210205646481011</v>
      </c>
    </row>
    <row r="1270" spans="1:5" ht="15.75" customHeight="1">
      <c r="A1270" s="50"/>
      <c r="B1270" s="50"/>
      <c r="C1270" s="50"/>
      <c r="D1270" s="50"/>
      <c r="E1270" s="50"/>
    </row>
    <row r="1271" spans="1:5" ht="15.75" customHeight="1">
      <c r="A1271" s="49" t="s">
        <v>129</v>
      </c>
      <c r="B1271" s="130"/>
      <c r="C1271" s="130"/>
      <c r="D1271" s="130"/>
      <c r="E1271" s="130"/>
    </row>
    <row r="1272" spans="1:5" ht="15.75" customHeight="1">
      <c r="A1272" s="50"/>
      <c r="B1272" s="50"/>
      <c r="C1272" s="50"/>
      <c r="D1272" s="50"/>
      <c r="E1272" s="52" t="s">
        <v>114</v>
      </c>
    </row>
    <row r="1273" spans="1:5" ht="45.75" customHeight="1">
      <c r="A1273" s="54" t="s">
        <v>78</v>
      </c>
      <c r="B1273" s="54" t="s">
        <v>79</v>
      </c>
      <c r="C1273" s="54" t="s">
        <v>72</v>
      </c>
      <c r="D1273" s="54" t="s">
        <v>130</v>
      </c>
      <c r="E1273" s="54" t="s">
        <v>131</v>
      </c>
    </row>
    <row r="1274" spans="1:5" ht="15.75" customHeight="1">
      <c r="A1274" s="131">
        <v>1</v>
      </c>
      <c r="B1274" s="131">
        <v>2</v>
      </c>
      <c r="C1274" s="131">
        <v>3</v>
      </c>
      <c r="D1274" s="131">
        <v>4</v>
      </c>
      <c r="E1274" s="131">
        <v>5</v>
      </c>
    </row>
    <row r="1275" spans="1:5" ht="15.75" customHeight="1">
      <c r="A1275" s="55">
        <f t="shared" ref="A1275:B1290" si="130">A39</f>
        <v>1</v>
      </c>
      <c r="B1275" s="56" t="str">
        <f t="shared" si="130"/>
        <v>01-AGRA</v>
      </c>
      <c r="C1275" s="57">
        <f>C1189</f>
        <v>1679</v>
      </c>
      <c r="D1275" s="121">
        <f>[1]T7_CC_PS!N10+[1]T7A_CC_UPS!N10</f>
        <v>1542.77</v>
      </c>
      <c r="E1275" s="132">
        <f>D1275/C1275</f>
        <v>0.91886241810601543</v>
      </c>
    </row>
    <row r="1276" spans="1:5" ht="15.75" customHeight="1">
      <c r="A1276" s="55">
        <f t="shared" si="130"/>
        <v>2</v>
      </c>
      <c r="B1276" s="56" t="str">
        <f t="shared" si="130"/>
        <v>02-ALIGARH</v>
      </c>
      <c r="C1276" s="57">
        <f t="shared" ref="C1276:C1339" si="131">C1190</f>
        <v>1850.21</v>
      </c>
      <c r="D1276" s="121">
        <f>[1]T7_CC_PS!N11+[1]T7A_CC_UPS!N11</f>
        <v>1369.6699999999998</v>
      </c>
      <c r="E1276" s="132">
        <f t="shared" ref="E1276:E1339" si="132">D1276/C1276</f>
        <v>0.74027813059058156</v>
      </c>
    </row>
    <row r="1277" spans="1:5" ht="15.75" customHeight="1">
      <c r="A1277" s="55">
        <f t="shared" si="130"/>
        <v>3</v>
      </c>
      <c r="B1277" s="56" t="str">
        <f t="shared" si="130"/>
        <v>03-ALLAHABAD</v>
      </c>
      <c r="C1277" s="57">
        <f t="shared" si="131"/>
        <v>3184.11</v>
      </c>
      <c r="D1277" s="121">
        <f>[1]T7_CC_PS!N12+[1]T7A_CC_UPS!N12</f>
        <v>2766.92308</v>
      </c>
      <c r="E1277" s="132">
        <f t="shared" si="132"/>
        <v>0.86897848378353759</v>
      </c>
    </row>
    <row r="1278" spans="1:5" ht="15.75" customHeight="1">
      <c r="A1278" s="55">
        <f t="shared" si="130"/>
        <v>4</v>
      </c>
      <c r="B1278" s="56" t="str">
        <f t="shared" si="130"/>
        <v>04-AMBEDKAR NAGAR</v>
      </c>
      <c r="C1278" s="57">
        <f t="shared" si="131"/>
        <v>1340.38</v>
      </c>
      <c r="D1278" s="121">
        <f>[1]T7_CC_PS!N13+[1]T7A_CC_UPS!N13</f>
        <v>1315.4</v>
      </c>
      <c r="E1278" s="132">
        <f t="shared" si="132"/>
        <v>0.98136349393455591</v>
      </c>
    </row>
    <row r="1279" spans="1:5" ht="15.75" customHeight="1">
      <c r="A1279" s="55">
        <f t="shared" si="130"/>
        <v>5</v>
      </c>
      <c r="B1279" s="56" t="str">
        <f t="shared" si="130"/>
        <v>05-AURAIYA</v>
      </c>
      <c r="C1279" s="57">
        <f t="shared" si="131"/>
        <v>873.17</v>
      </c>
      <c r="D1279" s="121">
        <f>[1]T7_CC_PS!N14+[1]T7A_CC_UPS!N14</f>
        <v>909.81125999999995</v>
      </c>
      <c r="E1279" s="132">
        <f t="shared" si="132"/>
        <v>1.0419634893548793</v>
      </c>
    </row>
    <row r="1280" spans="1:5" ht="15.75" customHeight="1">
      <c r="A1280" s="55">
        <f t="shared" si="130"/>
        <v>6</v>
      </c>
      <c r="B1280" s="56" t="str">
        <f t="shared" si="130"/>
        <v>06-AZAMGARH</v>
      </c>
      <c r="C1280" s="57">
        <f t="shared" si="131"/>
        <v>3022.9500000000003</v>
      </c>
      <c r="D1280" s="121">
        <f>[1]T7_CC_PS!N15+[1]T7A_CC_UPS!N15</f>
        <v>2357.1286799999998</v>
      </c>
      <c r="E1280" s="132">
        <f t="shared" si="132"/>
        <v>0.77974451446434756</v>
      </c>
    </row>
    <row r="1281" spans="1:5" ht="15.75" customHeight="1">
      <c r="A1281" s="55">
        <f t="shared" si="130"/>
        <v>7</v>
      </c>
      <c r="B1281" s="56" t="str">
        <f t="shared" si="130"/>
        <v>07-BADAUN</v>
      </c>
      <c r="C1281" s="57">
        <f t="shared" si="131"/>
        <v>1911.5900000000001</v>
      </c>
      <c r="D1281" s="121">
        <f>[1]T7_CC_PS!N16+[1]T7A_CC_UPS!N16</f>
        <v>1782.3200000000002</v>
      </c>
      <c r="E1281" s="132">
        <f t="shared" si="132"/>
        <v>0.93237566633012314</v>
      </c>
    </row>
    <row r="1282" spans="1:5" ht="15.75" customHeight="1">
      <c r="A1282" s="55">
        <f t="shared" si="130"/>
        <v>8</v>
      </c>
      <c r="B1282" s="56" t="str">
        <f t="shared" si="130"/>
        <v>08-BAGHPAT</v>
      </c>
      <c r="C1282" s="57">
        <f t="shared" si="131"/>
        <v>646.32999999999993</v>
      </c>
      <c r="D1282" s="121">
        <f>[1]T7_CC_PS!N17+[1]T7A_CC_UPS!N17</f>
        <v>612.14</v>
      </c>
      <c r="E1282" s="132">
        <f t="shared" si="132"/>
        <v>0.94710132594804519</v>
      </c>
    </row>
    <row r="1283" spans="1:5" ht="15.75" customHeight="1">
      <c r="A1283" s="55">
        <f t="shared" si="130"/>
        <v>9</v>
      </c>
      <c r="B1283" s="56" t="str">
        <f t="shared" si="130"/>
        <v>09-BAHRAICH</v>
      </c>
      <c r="C1283" s="57">
        <f t="shared" si="131"/>
        <v>2957.4799999999996</v>
      </c>
      <c r="D1283" s="121">
        <f>[1]T7_CC_PS!N18+[1]T7A_CC_UPS!N18</f>
        <v>2570.7750000000001</v>
      </c>
      <c r="E1283" s="132">
        <f t="shared" si="132"/>
        <v>0.86924510055858384</v>
      </c>
    </row>
    <row r="1284" spans="1:5" ht="15.75" customHeight="1">
      <c r="A1284" s="55">
        <f t="shared" si="130"/>
        <v>10</v>
      </c>
      <c r="B1284" s="56" t="str">
        <f t="shared" si="130"/>
        <v>10-BALLIA</v>
      </c>
      <c r="C1284" s="57">
        <f t="shared" si="131"/>
        <v>2715.2799999999997</v>
      </c>
      <c r="D1284" s="121">
        <f>[1]T7_CC_PS!N19+[1]T7A_CC_UPS!N19</f>
        <v>2077.69</v>
      </c>
      <c r="E1284" s="132">
        <f t="shared" si="132"/>
        <v>0.76518443770071609</v>
      </c>
    </row>
    <row r="1285" spans="1:5" ht="15.75" customHeight="1">
      <c r="A1285" s="55">
        <f t="shared" si="130"/>
        <v>11</v>
      </c>
      <c r="B1285" s="56" t="str">
        <f t="shared" si="130"/>
        <v>11-BALRAMPUR</v>
      </c>
      <c r="C1285" s="57">
        <f t="shared" si="131"/>
        <v>1601.5</v>
      </c>
      <c r="D1285" s="121">
        <f>[1]T7_CC_PS!N20+[1]T7A_CC_UPS!N20</f>
        <v>1536.8719999999998</v>
      </c>
      <c r="E1285" s="132">
        <f t="shared" si="132"/>
        <v>0.95964533250078043</v>
      </c>
    </row>
    <row r="1286" spans="1:5" ht="15.75" customHeight="1">
      <c r="A1286" s="55">
        <f t="shared" si="130"/>
        <v>12</v>
      </c>
      <c r="B1286" s="56" t="str">
        <f t="shared" si="130"/>
        <v>12-BANDA</v>
      </c>
      <c r="C1286" s="57">
        <f t="shared" si="131"/>
        <v>1523.67</v>
      </c>
      <c r="D1286" s="121">
        <f>[1]T7_CC_PS!N21+[1]T7A_CC_UPS!N21</f>
        <v>1477.1020000000001</v>
      </c>
      <c r="E1286" s="132">
        <f t="shared" si="132"/>
        <v>0.96943695157087817</v>
      </c>
    </row>
    <row r="1287" spans="1:5" ht="15.75" customHeight="1">
      <c r="A1287" s="55">
        <f t="shared" si="130"/>
        <v>13</v>
      </c>
      <c r="B1287" s="56" t="str">
        <f t="shared" si="130"/>
        <v>13-BARABANKI</v>
      </c>
      <c r="C1287" s="57">
        <f t="shared" si="131"/>
        <v>2072.91</v>
      </c>
      <c r="D1287" s="121">
        <f>[1]T7_CC_PS!N22+[1]T7A_CC_UPS!N22</f>
        <v>1927.8760000000002</v>
      </c>
      <c r="E1287" s="132">
        <f t="shared" si="132"/>
        <v>0.93003362422874136</v>
      </c>
    </row>
    <row r="1288" spans="1:5" ht="15.75" customHeight="1">
      <c r="A1288" s="55">
        <f t="shared" si="130"/>
        <v>14</v>
      </c>
      <c r="B1288" s="56" t="str">
        <f t="shared" si="130"/>
        <v>14-BAREILY</v>
      </c>
      <c r="C1288" s="57">
        <f t="shared" si="131"/>
        <v>2416.4</v>
      </c>
      <c r="D1288" s="121">
        <f>[1]T7_CC_PS!N23+[1]T7A_CC_UPS!N23</f>
        <v>2124.92</v>
      </c>
      <c r="E1288" s="132">
        <f t="shared" si="132"/>
        <v>0.87937427578215532</v>
      </c>
    </row>
    <row r="1289" spans="1:5" ht="15.75" customHeight="1">
      <c r="A1289" s="55">
        <f t="shared" si="130"/>
        <v>15</v>
      </c>
      <c r="B1289" s="56" t="str">
        <f t="shared" si="130"/>
        <v>15-BASTI</v>
      </c>
      <c r="C1289" s="57">
        <f t="shared" si="131"/>
        <v>1801.1999999999998</v>
      </c>
      <c r="D1289" s="121">
        <f>[1]T7_CC_PS!N24+[1]T7A_CC_UPS!N24</f>
        <v>1455.1473500000002</v>
      </c>
      <c r="E1289" s="132">
        <f t="shared" si="132"/>
        <v>0.8078766100377528</v>
      </c>
    </row>
    <row r="1290" spans="1:5" ht="15.75" customHeight="1">
      <c r="A1290" s="55">
        <f t="shared" si="130"/>
        <v>16</v>
      </c>
      <c r="B1290" s="56" t="str">
        <f t="shared" si="130"/>
        <v>16-BHADOHI</v>
      </c>
      <c r="C1290" s="57">
        <f t="shared" si="131"/>
        <v>899.1</v>
      </c>
      <c r="D1290" s="121">
        <f>[1]T7_CC_PS!N25+[1]T7A_CC_UPS!N25</f>
        <v>887.38</v>
      </c>
      <c r="E1290" s="132">
        <f t="shared" si="132"/>
        <v>0.98696474252029809</v>
      </c>
    </row>
    <row r="1291" spans="1:5" ht="15.75" customHeight="1">
      <c r="A1291" s="55">
        <f t="shared" ref="A1291:B1306" si="133">A55</f>
        <v>17</v>
      </c>
      <c r="B1291" s="56" t="str">
        <f t="shared" si="133"/>
        <v>17-BIJNOUR</v>
      </c>
      <c r="C1291" s="57">
        <f t="shared" si="131"/>
        <v>2079.34</v>
      </c>
      <c r="D1291" s="121">
        <f>[1]T7_CC_PS!N26+[1]T7A_CC_UPS!N26</f>
        <v>1739.73</v>
      </c>
      <c r="E1291" s="132">
        <f t="shared" si="132"/>
        <v>0.83667413698577431</v>
      </c>
    </row>
    <row r="1292" spans="1:5" ht="15.75" customHeight="1">
      <c r="A1292" s="55">
        <f t="shared" si="133"/>
        <v>18</v>
      </c>
      <c r="B1292" s="56" t="str">
        <f t="shared" si="133"/>
        <v>18-BULANDSHAHAR</v>
      </c>
      <c r="C1292" s="57">
        <f t="shared" si="131"/>
        <v>1346.73</v>
      </c>
      <c r="D1292" s="121">
        <f>[1]T7_CC_PS!N27+[1]T7A_CC_UPS!N27</f>
        <v>1502.7966099999999</v>
      </c>
      <c r="E1292" s="132">
        <f t="shared" si="132"/>
        <v>1.1158855969644992</v>
      </c>
    </row>
    <row r="1293" spans="1:5" ht="15.75" customHeight="1">
      <c r="A1293" s="55">
        <f t="shared" si="133"/>
        <v>19</v>
      </c>
      <c r="B1293" s="56" t="str">
        <f t="shared" si="133"/>
        <v>19-CHANDAULI</v>
      </c>
      <c r="C1293" s="57">
        <f t="shared" si="131"/>
        <v>1581.8600000000001</v>
      </c>
      <c r="D1293" s="121">
        <f>[1]T7_CC_PS!N28+[1]T7A_CC_UPS!N28</f>
        <v>1452.6309999999999</v>
      </c>
      <c r="E1293" s="132">
        <f t="shared" si="132"/>
        <v>0.91830566548240666</v>
      </c>
    </row>
    <row r="1294" spans="1:5" ht="15.75" customHeight="1">
      <c r="A1294" s="55">
        <f t="shared" si="133"/>
        <v>20</v>
      </c>
      <c r="B1294" s="56" t="str">
        <f t="shared" si="133"/>
        <v>20-CHITRAKOOT</v>
      </c>
      <c r="C1294" s="57">
        <f t="shared" si="131"/>
        <v>1009.92</v>
      </c>
      <c r="D1294" s="121">
        <f>[1]T7_CC_PS!N29+[1]T7A_CC_UPS!N29</f>
        <v>952.63798000000008</v>
      </c>
      <c r="E1294" s="132">
        <f t="shared" si="132"/>
        <v>0.94328063608998747</v>
      </c>
    </row>
    <row r="1295" spans="1:5" ht="15.75" customHeight="1">
      <c r="A1295" s="55">
        <f t="shared" si="133"/>
        <v>21</v>
      </c>
      <c r="B1295" s="56" t="str">
        <f t="shared" si="133"/>
        <v>21-AMETHI</v>
      </c>
      <c r="C1295" s="57">
        <f t="shared" si="131"/>
        <v>1033.0999999999999</v>
      </c>
      <c r="D1295" s="121">
        <f>[1]T7_CC_PS!N30+[1]T7A_CC_UPS!N30</f>
        <v>985.93603999999993</v>
      </c>
      <c r="E1295" s="132">
        <f t="shared" si="132"/>
        <v>0.95434714935630627</v>
      </c>
    </row>
    <row r="1296" spans="1:5" ht="15.75" customHeight="1">
      <c r="A1296" s="55">
        <f t="shared" si="133"/>
        <v>22</v>
      </c>
      <c r="B1296" s="56" t="str">
        <f t="shared" si="133"/>
        <v>22-DEORIA</v>
      </c>
      <c r="C1296" s="57">
        <f t="shared" si="131"/>
        <v>1895.5600000000002</v>
      </c>
      <c r="D1296" s="121">
        <f>[1]T7_CC_PS!N31+[1]T7A_CC_UPS!N31</f>
        <v>1736.05</v>
      </c>
      <c r="E1296" s="132">
        <f t="shared" si="132"/>
        <v>0.91585072485175878</v>
      </c>
    </row>
    <row r="1297" spans="1:5" ht="15.75" customHeight="1">
      <c r="A1297" s="55">
        <f t="shared" si="133"/>
        <v>23</v>
      </c>
      <c r="B1297" s="56" t="str">
        <f t="shared" si="133"/>
        <v>23-ETAH</v>
      </c>
      <c r="C1297" s="57">
        <f t="shared" si="131"/>
        <v>1225.26</v>
      </c>
      <c r="D1297" s="121">
        <f>[1]T7_CC_PS!N32+[1]T7A_CC_UPS!N32</f>
        <v>1077.54</v>
      </c>
      <c r="E1297" s="132">
        <f t="shared" si="132"/>
        <v>0.87943783360266392</v>
      </c>
    </row>
    <row r="1298" spans="1:5" ht="15.75" customHeight="1">
      <c r="A1298" s="55">
        <f t="shared" si="133"/>
        <v>24</v>
      </c>
      <c r="B1298" s="56" t="str">
        <f t="shared" si="133"/>
        <v>24-FAIZABAD</v>
      </c>
      <c r="C1298" s="57">
        <f t="shared" si="131"/>
        <v>1635.7</v>
      </c>
      <c r="D1298" s="121">
        <f>[1]T7_CC_PS!N33+[1]T7A_CC_UPS!N33</f>
        <v>1446.3000000000002</v>
      </c>
      <c r="E1298" s="132">
        <f t="shared" si="132"/>
        <v>0.88420859570825949</v>
      </c>
    </row>
    <row r="1299" spans="1:5" ht="15.75" customHeight="1">
      <c r="A1299" s="55">
        <f t="shared" si="133"/>
        <v>25</v>
      </c>
      <c r="B1299" s="56" t="str">
        <f t="shared" si="133"/>
        <v>25-FARRUKHABAD</v>
      </c>
      <c r="C1299" s="57">
        <f t="shared" si="131"/>
        <v>1297.75</v>
      </c>
      <c r="D1299" s="121">
        <f>[1]T7_CC_PS!N34+[1]T7A_CC_UPS!N34</f>
        <v>1165.22</v>
      </c>
      <c r="E1299" s="132">
        <f t="shared" si="132"/>
        <v>0.89787709497206702</v>
      </c>
    </row>
    <row r="1300" spans="1:5" ht="15.75" customHeight="1">
      <c r="A1300" s="55">
        <f t="shared" si="133"/>
        <v>26</v>
      </c>
      <c r="B1300" s="56" t="str">
        <f t="shared" si="133"/>
        <v>26-FATEHPUR</v>
      </c>
      <c r="C1300" s="57">
        <f t="shared" si="131"/>
        <v>1864.21</v>
      </c>
      <c r="D1300" s="121">
        <f>[1]T7_CC_PS!N35+[1]T7A_CC_UPS!N35</f>
        <v>1712.98</v>
      </c>
      <c r="E1300" s="132">
        <f t="shared" si="132"/>
        <v>0.91887716512624651</v>
      </c>
    </row>
    <row r="1301" spans="1:5" ht="15.75" customHeight="1">
      <c r="A1301" s="55">
        <f t="shared" si="133"/>
        <v>27</v>
      </c>
      <c r="B1301" s="56" t="str">
        <f t="shared" si="133"/>
        <v>27-FIROZABAD</v>
      </c>
      <c r="C1301" s="57">
        <f t="shared" si="131"/>
        <v>1082.3600000000001</v>
      </c>
      <c r="D1301" s="121">
        <f>[1]T7_CC_PS!N36+[1]T7A_CC_UPS!N36</f>
        <v>1038.3599999999999</v>
      </c>
      <c r="E1301" s="132">
        <f t="shared" si="132"/>
        <v>0.95934809120810061</v>
      </c>
    </row>
    <row r="1302" spans="1:5" ht="15.75" customHeight="1">
      <c r="A1302" s="55">
        <f t="shared" si="133"/>
        <v>28</v>
      </c>
      <c r="B1302" s="56" t="str">
        <f t="shared" si="133"/>
        <v>28-G.B. NAGAR</v>
      </c>
      <c r="C1302" s="57">
        <f t="shared" si="131"/>
        <v>748.57999999999993</v>
      </c>
      <c r="D1302" s="121">
        <f>[1]T7_CC_PS!N37+[1]T7A_CC_UPS!N37</f>
        <v>612.65094999999997</v>
      </c>
      <c r="E1302" s="132">
        <f t="shared" si="132"/>
        <v>0.81841747041064417</v>
      </c>
    </row>
    <row r="1303" spans="1:5" ht="15.75" customHeight="1">
      <c r="A1303" s="55">
        <f t="shared" si="133"/>
        <v>29</v>
      </c>
      <c r="B1303" s="56" t="str">
        <f t="shared" si="133"/>
        <v>29-GHAZIPUR</v>
      </c>
      <c r="C1303" s="57">
        <f t="shared" si="131"/>
        <v>2129.9100000000003</v>
      </c>
      <c r="D1303" s="121">
        <f>[1]T7_CC_PS!N38+[1]T7A_CC_UPS!N38</f>
        <v>1942.6018300000001</v>
      </c>
      <c r="E1303" s="132">
        <f t="shared" si="132"/>
        <v>0.91205817616706797</v>
      </c>
    </row>
    <row r="1304" spans="1:5" ht="15.75" customHeight="1">
      <c r="A1304" s="55">
        <f t="shared" si="133"/>
        <v>30</v>
      </c>
      <c r="B1304" s="56" t="str">
        <f t="shared" si="133"/>
        <v>30-GHAZIYABAD</v>
      </c>
      <c r="C1304" s="57">
        <f t="shared" si="131"/>
        <v>759.71</v>
      </c>
      <c r="D1304" s="121">
        <f>[1]T7_CC_PS!N39+[1]T7A_CC_UPS!N39</f>
        <v>702.6099999999999</v>
      </c>
      <c r="E1304" s="132">
        <f t="shared" si="132"/>
        <v>0.92483974148030157</v>
      </c>
    </row>
    <row r="1305" spans="1:5" ht="15.75" customHeight="1">
      <c r="A1305" s="55">
        <f t="shared" si="133"/>
        <v>31</v>
      </c>
      <c r="B1305" s="56" t="str">
        <f t="shared" si="133"/>
        <v>31-GONDA</v>
      </c>
      <c r="C1305" s="57">
        <f t="shared" si="131"/>
        <v>2364.7200000000003</v>
      </c>
      <c r="D1305" s="121">
        <f>[1]T7_CC_PS!N40+[1]T7A_CC_UPS!N40</f>
        <v>2122.4299999999998</v>
      </c>
      <c r="E1305" s="132">
        <f t="shared" si="132"/>
        <v>0.89753966642985195</v>
      </c>
    </row>
    <row r="1306" spans="1:5" ht="15.75" customHeight="1">
      <c r="A1306" s="55">
        <f t="shared" si="133"/>
        <v>32</v>
      </c>
      <c r="B1306" s="56" t="str">
        <f t="shared" si="133"/>
        <v>32-GORAKHPUR</v>
      </c>
      <c r="C1306" s="57">
        <f t="shared" si="131"/>
        <v>2237.96</v>
      </c>
      <c r="D1306" s="121">
        <f>[1]T7_CC_PS!N41+[1]T7A_CC_UPS!N41</f>
        <v>1878.5050000000001</v>
      </c>
      <c r="E1306" s="132">
        <f t="shared" si="132"/>
        <v>0.83938274142522662</v>
      </c>
    </row>
    <row r="1307" spans="1:5" ht="15.75" customHeight="1">
      <c r="A1307" s="55">
        <f t="shared" ref="A1307:B1322" si="134">A71</f>
        <v>33</v>
      </c>
      <c r="B1307" s="56" t="str">
        <f t="shared" si="134"/>
        <v>33-HAMEERPUR</v>
      </c>
      <c r="C1307" s="57">
        <f t="shared" si="131"/>
        <v>807.02</v>
      </c>
      <c r="D1307" s="121">
        <f>[1]T7_CC_PS!N42+[1]T7A_CC_UPS!N42</f>
        <v>796.40499999999997</v>
      </c>
      <c r="E1307" s="132">
        <f t="shared" si="132"/>
        <v>0.98684667046665508</v>
      </c>
    </row>
    <row r="1308" spans="1:5" ht="15.75" customHeight="1">
      <c r="A1308" s="55">
        <f t="shared" si="134"/>
        <v>34</v>
      </c>
      <c r="B1308" s="56" t="str">
        <f t="shared" si="134"/>
        <v>34-HARDOI</v>
      </c>
      <c r="C1308" s="57">
        <f t="shared" si="131"/>
        <v>3289.16</v>
      </c>
      <c r="D1308" s="121">
        <f>[1]T7_CC_PS!N43+[1]T7A_CC_UPS!N43</f>
        <v>3051.58</v>
      </c>
      <c r="E1308" s="132">
        <f t="shared" si="132"/>
        <v>0.92776879203200824</v>
      </c>
    </row>
    <row r="1309" spans="1:5" ht="15.75" customHeight="1">
      <c r="A1309" s="55">
        <f t="shared" si="134"/>
        <v>35</v>
      </c>
      <c r="B1309" s="56" t="str">
        <f t="shared" si="134"/>
        <v>35-HATHRAS</v>
      </c>
      <c r="C1309" s="57">
        <f t="shared" si="131"/>
        <v>834.44999999999993</v>
      </c>
      <c r="D1309" s="121">
        <f>[1]T7_CC_PS!N44+[1]T7A_CC_UPS!N44</f>
        <v>782.41059000000007</v>
      </c>
      <c r="E1309" s="132">
        <f t="shared" si="132"/>
        <v>0.93763627539097627</v>
      </c>
    </row>
    <row r="1310" spans="1:5" ht="15.75" customHeight="1">
      <c r="A1310" s="55">
        <f t="shared" si="134"/>
        <v>36</v>
      </c>
      <c r="B1310" s="56" t="str">
        <f t="shared" si="134"/>
        <v>36-ITAWAH</v>
      </c>
      <c r="C1310" s="57">
        <f t="shared" si="131"/>
        <v>995.9</v>
      </c>
      <c r="D1310" s="121">
        <f>[1]T7_CC_PS!N45+[1]T7A_CC_UPS!N45</f>
        <v>872.78600000000006</v>
      </c>
      <c r="E1310" s="132">
        <f t="shared" si="132"/>
        <v>0.87637915453358783</v>
      </c>
    </row>
    <row r="1311" spans="1:5" ht="15.75" customHeight="1">
      <c r="A1311" s="55">
        <f t="shared" si="134"/>
        <v>37</v>
      </c>
      <c r="B1311" s="56" t="str">
        <f t="shared" si="134"/>
        <v>37-J.P. NAGAR</v>
      </c>
      <c r="C1311" s="57">
        <f t="shared" si="131"/>
        <v>907.95</v>
      </c>
      <c r="D1311" s="121">
        <f>[1]T7_CC_PS!N46+[1]T7A_CC_UPS!N46</f>
        <v>828.89400000000001</v>
      </c>
      <c r="E1311" s="132">
        <f t="shared" si="132"/>
        <v>0.91292912605319676</v>
      </c>
    </row>
    <row r="1312" spans="1:5" ht="15.75" customHeight="1">
      <c r="A1312" s="55">
        <f t="shared" si="134"/>
        <v>38</v>
      </c>
      <c r="B1312" s="56" t="str">
        <f t="shared" si="134"/>
        <v>38-JALAUN</v>
      </c>
      <c r="C1312" s="57">
        <f t="shared" si="131"/>
        <v>956.49</v>
      </c>
      <c r="D1312" s="121">
        <f>[1]T7_CC_PS!N47+[1]T7A_CC_UPS!N47</f>
        <v>906.80000000000007</v>
      </c>
      <c r="E1312" s="132">
        <f t="shared" si="132"/>
        <v>0.94804963982895807</v>
      </c>
    </row>
    <row r="1313" spans="1:5" ht="15.75" customHeight="1">
      <c r="A1313" s="55">
        <f t="shared" si="134"/>
        <v>39</v>
      </c>
      <c r="B1313" s="56" t="str">
        <f t="shared" si="134"/>
        <v>39-JAUNPUR</v>
      </c>
      <c r="C1313" s="57">
        <f t="shared" si="131"/>
        <v>2987.8599999999997</v>
      </c>
      <c r="D1313" s="121">
        <f>[1]T7_CC_PS!N48+[1]T7A_CC_UPS!N48</f>
        <v>2634.2</v>
      </c>
      <c r="E1313" s="132">
        <f t="shared" si="132"/>
        <v>0.88163434699082288</v>
      </c>
    </row>
    <row r="1314" spans="1:5" ht="15.75" customHeight="1">
      <c r="A1314" s="55">
        <f t="shared" si="134"/>
        <v>40</v>
      </c>
      <c r="B1314" s="56" t="str">
        <f t="shared" si="134"/>
        <v>40-JHANSI</v>
      </c>
      <c r="C1314" s="57">
        <f t="shared" si="131"/>
        <v>1134.8899999999999</v>
      </c>
      <c r="D1314" s="121">
        <f>[1]T7_CC_PS!N49+[1]T7A_CC_UPS!N49</f>
        <v>1034.0197499999999</v>
      </c>
      <c r="E1314" s="132">
        <f t="shared" si="132"/>
        <v>0.91111891901417763</v>
      </c>
    </row>
    <row r="1315" spans="1:5" ht="15.75" customHeight="1">
      <c r="A1315" s="55">
        <f t="shared" si="134"/>
        <v>41</v>
      </c>
      <c r="B1315" s="56" t="str">
        <f t="shared" si="134"/>
        <v>41-KANNAUJ</v>
      </c>
      <c r="C1315" s="57">
        <f t="shared" si="131"/>
        <v>1316.05</v>
      </c>
      <c r="D1315" s="121">
        <f>[1]T7_CC_PS!N50+[1]T7A_CC_UPS!N50</f>
        <v>1183.0300000000002</v>
      </c>
      <c r="E1315" s="132">
        <f t="shared" si="132"/>
        <v>0.89892481288704851</v>
      </c>
    </row>
    <row r="1316" spans="1:5" ht="15.75" customHeight="1">
      <c r="A1316" s="55">
        <f t="shared" si="134"/>
        <v>42</v>
      </c>
      <c r="B1316" s="56" t="str">
        <f t="shared" si="134"/>
        <v>42-KANPUR DEHAT</v>
      </c>
      <c r="C1316" s="57">
        <f t="shared" si="131"/>
        <v>1459.95</v>
      </c>
      <c r="D1316" s="121">
        <f>[1]T7_CC_PS!N51+[1]T7A_CC_UPS!N51</f>
        <v>1170.0999999999999</v>
      </c>
      <c r="E1316" s="132">
        <f t="shared" si="132"/>
        <v>0.80146580362341169</v>
      </c>
    </row>
    <row r="1317" spans="1:5" ht="15.75" customHeight="1">
      <c r="A1317" s="55">
        <f t="shared" si="134"/>
        <v>43</v>
      </c>
      <c r="B1317" s="56" t="str">
        <f t="shared" si="134"/>
        <v>43-KANPUR NAGAR</v>
      </c>
      <c r="C1317" s="57">
        <f t="shared" si="131"/>
        <v>1297.03</v>
      </c>
      <c r="D1317" s="121">
        <f>[1]T7_CC_PS!N52+[1]T7A_CC_UPS!N52</f>
        <v>1188.7139999999999</v>
      </c>
      <c r="E1317" s="132">
        <f t="shared" si="132"/>
        <v>0.91648920996430305</v>
      </c>
    </row>
    <row r="1318" spans="1:5" ht="15.75" customHeight="1">
      <c r="A1318" s="55">
        <f t="shared" si="134"/>
        <v>44</v>
      </c>
      <c r="B1318" s="56" t="str">
        <f t="shared" si="134"/>
        <v>44-KAAS GANJ</v>
      </c>
      <c r="C1318" s="57">
        <f t="shared" si="131"/>
        <v>926.21</v>
      </c>
      <c r="D1318" s="121">
        <f>[1]T7_CC_PS!N53+[1]T7A_CC_UPS!N53</f>
        <v>852.97499999999991</v>
      </c>
      <c r="E1318" s="132">
        <f t="shared" si="132"/>
        <v>0.92093045853532118</v>
      </c>
    </row>
    <row r="1319" spans="1:5" ht="15.75" customHeight="1">
      <c r="A1319" s="55">
        <f t="shared" si="134"/>
        <v>45</v>
      </c>
      <c r="B1319" s="56" t="str">
        <f t="shared" si="134"/>
        <v>45-KAUSHAMBI</v>
      </c>
      <c r="C1319" s="57">
        <f t="shared" si="131"/>
        <v>1042.8899999999999</v>
      </c>
      <c r="D1319" s="121">
        <f>[1]T7_CC_PS!N54+[1]T7A_CC_UPS!N54</f>
        <v>1073.405</v>
      </c>
      <c r="E1319" s="132">
        <f t="shared" si="132"/>
        <v>1.0292600370125327</v>
      </c>
    </row>
    <row r="1320" spans="1:5" ht="15.75" customHeight="1">
      <c r="A1320" s="55">
        <f t="shared" si="134"/>
        <v>46</v>
      </c>
      <c r="B1320" s="56" t="str">
        <f t="shared" si="134"/>
        <v>46-KUSHINAGAR</v>
      </c>
      <c r="C1320" s="57">
        <f t="shared" si="131"/>
        <v>2126.09</v>
      </c>
      <c r="D1320" s="121">
        <f>[1]T7_CC_PS!N55+[1]T7A_CC_UPS!N55</f>
        <v>1825.38</v>
      </c>
      <c r="E1320" s="132">
        <f t="shared" si="132"/>
        <v>0.85856196115874683</v>
      </c>
    </row>
    <row r="1321" spans="1:5" ht="15.75" customHeight="1">
      <c r="A1321" s="55">
        <f t="shared" si="134"/>
        <v>47</v>
      </c>
      <c r="B1321" s="56" t="str">
        <f t="shared" si="134"/>
        <v>47-LAKHIMPUR KHERI</v>
      </c>
      <c r="C1321" s="57">
        <f t="shared" si="131"/>
        <v>4098.4400000000005</v>
      </c>
      <c r="D1321" s="121">
        <f>[1]T7_CC_PS!N56+[1]T7A_CC_UPS!N56</f>
        <v>3136.1234599999998</v>
      </c>
      <c r="E1321" s="132">
        <f t="shared" si="132"/>
        <v>0.76519930998135866</v>
      </c>
    </row>
    <row r="1322" spans="1:5" ht="15.75" customHeight="1">
      <c r="A1322" s="55">
        <f t="shared" si="134"/>
        <v>48</v>
      </c>
      <c r="B1322" s="56" t="str">
        <f t="shared" si="134"/>
        <v>48-LALITPUR</v>
      </c>
      <c r="C1322" s="57">
        <f t="shared" si="131"/>
        <v>1198.4000000000001</v>
      </c>
      <c r="D1322" s="121">
        <f>[1]T7_CC_PS!N57+[1]T7A_CC_UPS!N57</f>
        <v>1143.69</v>
      </c>
      <c r="E1322" s="132">
        <f t="shared" si="132"/>
        <v>0.95434746328437914</v>
      </c>
    </row>
    <row r="1323" spans="1:5" ht="15.75" customHeight="1">
      <c r="A1323" s="55">
        <f t="shared" ref="A1323:B1338" si="135">A87</f>
        <v>49</v>
      </c>
      <c r="B1323" s="56" t="str">
        <f t="shared" si="135"/>
        <v>49-LUCKNOW</v>
      </c>
      <c r="C1323" s="57">
        <f t="shared" si="131"/>
        <v>1555.57</v>
      </c>
      <c r="D1323" s="121">
        <f>[1]T7_CC_PS!N58+[1]T7A_CC_UPS!N58</f>
        <v>1419.41</v>
      </c>
      <c r="E1323" s="132">
        <f t="shared" si="132"/>
        <v>0.91246938421286095</v>
      </c>
    </row>
    <row r="1324" spans="1:5" ht="15.75" customHeight="1">
      <c r="A1324" s="55">
        <f t="shared" si="135"/>
        <v>50</v>
      </c>
      <c r="B1324" s="56" t="str">
        <f t="shared" si="135"/>
        <v>50-MAHOBA</v>
      </c>
      <c r="C1324" s="57">
        <f t="shared" si="131"/>
        <v>779.98</v>
      </c>
      <c r="D1324" s="121">
        <f>[1]T7_CC_PS!N59+[1]T7A_CC_UPS!N59</f>
        <v>757.92040999999995</v>
      </c>
      <c r="E1324" s="132">
        <f t="shared" si="132"/>
        <v>0.97171774917305564</v>
      </c>
    </row>
    <row r="1325" spans="1:5" ht="15.75" customHeight="1">
      <c r="A1325" s="55">
        <f t="shared" si="135"/>
        <v>51</v>
      </c>
      <c r="B1325" s="56" t="str">
        <f t="shared" si="135"/>
        <v>51-MAHRAJGANJ</v>
      </c>
      <c r="C1325" s="57">
        <f t="shared" si="131"/>
        <v>1896.02</v>
      </c>
      <c r="D1325" s="121">
        <f>[1]T7_CC_PS!N60+[1]T7A_CC_UPS!N60</f>
        <v>1543.23</v>
      </c>
      <c r="E1325" s="132">
        <f t="shared" si="132"/>
        <v>0.81393128764464506</v>
      </c>
    </row>
    <row r="1326" spans="1:5" ht="15.75" customHeight="1">
      <c r="A1326" s="55">
        <f t="shared" si="135"/>
        <v>52</v>
      </c>
      <c r="B1326" s="56" t="str">
        <f t="shared" si="135"/>
        <v>52-MAINPURI</v>
      </c>
      <c r="C1326" s="57">
        <f t="shared" si="131"/>
        <v>973.42</v>
      </c>
      <c r="D1326" s="121">
        <f>[1]T7_CC_PS!N61+[1]T7A_CC_UPS!N61</f>
        <v>891.7505799999999</v>
      </c>
      <c r="E1326" s="132">
        <f t="shared" si="132"/>
        <v>0.91610053214439802</v>
      </c>
    </row>
    <row r="1327" spans="1:5" ht="15.75" customHeight="1">
      <c r="A1327" s="55">
        <f t="shared" si="135"/>
        <v>53</v>
      </c>
      <c r="B1327" s="56" t="str">
        <f t="shared" si="135"/>
        <v>53-MATHURA</v>
      </c>
      <c r="C1327" s="57">
        <f t="shared" si="131"/>
        <v>1110.7</v>
      </c>
      <c r="D1327" s="121">
        <f>[1]T7_CC_PS!N62+[1]T7A_CC_UPS!N62</f>
        <v>1105.8489500000001</v>
      </c>
      <c r="E1327" s="132">
        <f t="shared" si="132"/>
        <v>0.99563243900243092</v>
      </c>
    </row>
    <row r="1328" spans="1:5" ht="15.75" customHeight="1">
      <c r="A1328" s="55">
        <f t="shared" si="135"/>
        <v>54</v>
      </c>
      <c r="B1328" s="56" t="str">
        <f t="shared" si="135"/>
        <v>54-MAU</v>
      </c>
      <c r="C1328" s="57">
        <f t="shared" si="131"/>
        <v>1508.9</v>
      </c>
      <c r="D1328" s="121">
        <f>[1]T7_CC_PS!N63+[1]T7A_CC_UPS!N63</f>
        <v>1254.71911</v>
      </c>
      <c r="E1328" s="132">
        <f t="shared" si="132"/>
        <v>0.83154556962025317</v>
      </c>
    </row>
    <row r="1329" spans="1:5" ht="15.75" customHeight="1">
      <c r="A1329" s="55">
        <f t="shared" si="135"/>
        <v>55</v>
      </c>
      <c r="B1329" s="56" t="str">
        <f t="shared" si="135"/>
        <v>55-MEERUT</v>
      </c>
      <c r="C1329" s="57">
        <f t="shared" si="131"/>
        <v>1276.3899999999999</v>
      </c>
      <c r="D1329" s="121">
        <f>[1]T7_CC_PS!N64+[1]T7A_CC_UPS!N64</f>
        <v>1068.2532999999999</v>
      </c>
      <c r="E1329" s="132">
        <f t="shared" si="132"/>
        <v>0.83693330408417488</v>
      </c>
    </row>
    <row r="1330" spans="1:5" ht="15.75" customHeight="1">
      <c r="A1330" s="55">
        <f t="shared" si="135"/>
        <v>56</v>
      </c>
      <c r="B1330" s="56" t="str">
        <f t="shared" si="135"/>
        <v>56-MIRZAPUR</v>
      </c>
      <c r="C1330" s="57">
        <f t="shared" si="131"/>
        <v>2022.56</v>
      </c>
      <c r="D1330" s="121">
        <f>[1]T7_CC_PS!N65+[1]T7A_CC_UPS!N65</f>
        <v>1813.57583</v>
      </c>
      <c r="E1330" s="132">
        <f t="shared" si="132"/>
        <v>0.89667343861245152</v>
      </c>
    </row>
    <row r="1331" spans="1:5" ht="15.75" customHeight="1">
      <c r="A1331" s="55">
        <f t="shared" si="135"/>
        <v>57</v>
      </c>
      <c r="B1331" s="56" t="str">
        <f t="shared" si="135"/>
        <v>57-MORADABAD</v>
      </c>
      <c r="C1331" s="57">
        <f t="shared" si="131"/>
        <v>1312.13</v>
      </c>
      <c r="D1331" s="121">
        <f>[1]T7_CC_PS!N66+[1]T7A_CC_UPS!N66</f>
        <v>1160.9580000000001</v>
      </c>
      <c r="E1331" s="132">
        <f t="shared" si="132"/>
        <v>0.88478885476286651</v>
      </c>
    </row>
    <row r="1332" spans="1:5" ht="15.75" customHeight="1">
      <c r="A1332" s="55">
        <f t="shared" si="135"/>
        <v>58</v>
      </c>
      <c r="B1332" s="56" t="str">
        <f t="shared" si="135"/>
        <v>58-MUZAFFARNAGAR</v>
      </c>
      <c r="C1332" s="57">
        <f t="shared" si="131"/>
        <v>970.26</v>
      </c>
      <c r="D1332" s="121">
        <f>[1]T7_CC_PS!N67+[1]T7A_CC_UPS!N67</f>
        <v>933.91</v>
      </c>
      <c r="E1332" s="132">
        <f t="shared" si="132"/>
        <v>0.962535815142333</v>
      </c>
    </row>
    <row r="1333" spans="1:5" ht="15.75" customHeight="1">
      <c r="A1333" s="55">
        <f t="shared" si="135"/>
        <v>59</v>
      </c>
      <c r="B1333" s="56" t="str">
        <f t="shared" si="135"/>
        <v>59-PILIBHIT</v>
      </c>
      <c r="C1333" s="57">
        <f t="shared" si="131"/>
        <v>1186.27</v>
      </c>
      <c r="D1333" s="121">
        <f>[1]T7_CC_PS!N68+[1]T7A_CC_UPS!N68</f>
        <v>1062.4299999999998</v>
      </c>
      <c r="E1333" s="132">
        <f t="shared" si="132"/>
        <v>0.89560555354177362</v>
      </c>
    </row>
    <row r="1334" spans="1:5" ht="15.75" customHeight="1">
      <c r="A1334" s="55">
        <f t="shared" si="135"/>
        <v>60</v>
      </c>
      <c r="B1334" s="56" t="str">
        <f t="shared" si="135"/>
        <v>60-PRATAPGARH</v>
      </c>
      <c r="C1334" s="57">
        <f t="shared" si="131"/>
        <v>2107.86</v>
      </c>
      <c r="D1334" s="121">
        <f>[1]T7_CC_PS!N69+[1]T7A_CC_UPS!N69</f>
        <v>1745.2260299999998</v>
      </c>
      <c r="E1334" s="132">
        <f t="shared" si="132"/>
        <v>0.82796107426489407</v>
      </c>
    </row>
    <row r="1335" spans="1:5" ht="15.75" customHeight="1">
      <c r="A1335" s="55">
        <f t="shared" si="135"/>
        <v>61</v>
      </c>
      <c r="B1335" s="56" t="str">
        <f t="shared" si="135"/>
        <v>61-RAI BAREILY</v>
      </c>
      <c r="C1335" s="57">
        <f t="shared" si="131"/>
        <v>1737.3</v>
      </c>
      <c r="D1335" s="121">
        <f>[1]T7_CC_PS!N70+[1]T7A_CC_UPS!N70</f>
        <v>1423.57</v>
      </c>
      <c r="E1335" s="132">
        <f t="shared" si="132"/>
        <v>0.81941518448166695</v>
      </c>
    </row>
    <row r="1336" spans="1:5" ht="15.75" customHeight="1">
      <c r="A1336" s="55">
        <f t="shared" si="135"/>
        <v>62</v>
      </c>
      <c r="B1336" s="56" t="str">
        <f t="shared" si="135"/>
        <v>62-RAMPUR</v>
      </c>
      <c r="C1336" s="57">
        <f t="shared" si="131"/>
        <v>1209.93</v>
      </c>
      <c r="D1336" s="121">
        <f>[1]T7_CC_PS!N71+[1]T7A_CC_UPS!N71</f>
        <v>1110.3809999999999</v>
      </c>
      <c r="E1336" s="132">
        <f t="shared" si="132"/>
        <v>0.91772333936674011</v>
      </c>
    </row>
    <row r="1337" spans="1:5" ht="15.75" customHeight="1">
      <c r="A1337" s="55">
        <f t="shared" si="135"/>
        <v>63</v>
      </c>
      <c r="B1337" s="56" t="str">
        <f t="shared" si="135"/>
        <v>63-SAHARANPUR</v>
      </c>
      <c r="C1337" s="57">
        <f t="shared" si="131"/>
        <v>1590.97</v>
      </c>
      <c r="D1337" s="121">
        <f>[1]T7_CC_PS!N72+[1]T7A_CC_UPS!N72</f>
        <v>1367.6599999999999</v>
      </c>
      <c r="E1337" s="132">
        <f t="shared" si="132"/>
        <v>0.85963908810348388</v>
      </c>
    </row>
    <row r="1338" spans="1:5" ht="15.75" customHeight="1">
      <c r="A1338" s="55">
        <f t="shared" si="135"/>
        <v>64</v>
      </c>
      <c r="B1338" s="56" t="str">
        <f t="shared" si="135"/>
        <v>64-SANTKABIR NAGAR</v>
      </c>
      <c r="C1338" s="57">
        <f t="shared" si="131"/>
        <v>1101.53</v>
      </c>
      <c r="D1338" s="121">
        <f>[1]T7_CC_PS!N73+[1]T7A_CC_UPS!N73</f>
        <v>926.73</v>
      </c>
      <c r="E1338" s="132">
        <f t="shared" si="132"/>
        <v>0.84131163018710342</v>
      </c>
    </row>
    <row r="1339" spans="1:5" ht="15.75" customHeight="1">
      <c r="A1339" s="55">
        <f t="shared" ref="A1339:B1349" si="136">A103</f>
        <v>65</v>
      </c>
      <c r="B1339" s="56" t="str">
        <f t="shared" si="136"/>
        <v>65-SHAHJAHANPUR</v>
      </c>
      <c r="C1339" s="57">
        <f t="shared" si="131"/>
        <v>2415.5699999999997</v>
      </c>
      <c r="D1339" s="121">
        <f>[1]T7_CC_PS!N74+[1]T7A_CC_UPS!N74</f>
        <v>2118.83</v>
      </c>
      <c r="E1339" s="132">
        <f t="shared" si="132"/>
        <v>0.87715528839983947</v>
      </c>
    </row>
    <row r="1340" spans="1:5" ht="15.75" customHeight="1">
      <c r="A1340" s="55">
        <f t="shared" si="136"/>
        <v>66</v>
      </c>
      <c r="B1340" s="56" t="str">
        <f t="shared" si="136"/>
        <v>66-SHRAWASTI</v>
      </c>
      <c r="C1340" s="57">
        <f t="shared" ref="C1340:C1349" si="137">C1254</f>
        <v>710.04</v>
      </c>
      <c r="D1340" s="121">
        <f>[1]T7_CC_PS!N75+[1]T7A_CC_UPS!N75</f>
        <v>661.32643000000007</v>
      </c>
      <c r="E1340" s="132">
        <f t="shared" ref="E1340:E1349" si="138">D1340/C1340</f>
        <v>0.93139320319981989</v>
      </c>
    </row>
    <row r="1341" spans="1:5" ht="15.75" customHeight="1">
      <c r="A1341" s="55">
        <f t="shared" si="136"/>
        <v>67</v>
      </c>
      <c r="B1341" s="56" t="str">
        <f t="shared" si="136"/>
        <v>67-SIDDHARTHNAGAR</v>
      </c>
      <c r="C1341" s="57">
        <f t="shared" si="137"/>
        <v>2022.45</v>
      </c>
      <c r="D1341" s="121">
        <f>[1]T7_CC_PS!N76+[1]T7A_CC_UPS!N76</f>
        <v>1767.6497000000002</v>
      </c>
      <c r="E1341" s="132">
        <f t="shared" si="138"/>
        <v>0.87401404237434799</v>
      </c>
    </row>
    <row r="1342" spans="1:5" ht="15.75" customHeight="1">
      <c r="A1342" s="55">
        <f t="shared" si="136"/>
        <v>68</v>
      </c>
      <c r="B1342" s="56" t="str">
        <f t="shared" si="136"/>
        <v>68-SITAPUR</v>
      </c>
      <c r="C1342" s="57">
        <f t="shared" si="137"/>
        <v>3333.8599999999997</v>
      </c>
      <c r="D1342" s="121">
        <f>[1]T7_CC_PS!N77+[1]T7A_CC_UPS!N77</f>
        <v>3330.79</v>
      </c>
      <c r="E1342" s="132">
        <f t="shared" si="138"/>
        <v>0.99907914549501187</v>
      </c>
    </row>
    <row r="1343" spans="1:5" ht="15.75" customHeight="1">
      <c r="A1343" s="55">
        <f t="shared" si="136"/>
        <v>69</v>
      </c>
      <c r="B1343" s="56" t="str">
        <f t="shared" si="136"/>
        <v>69-SONBHADRA</v>
      </c>
      <c r="C1343" s="57">
        <f t="shared" si="137"/>
        <v>1609.74</v>
      </c>
      <c r="D1343" s="121">
        <f>[1]T7_CC_PS!N78+[1]T7A_CC_UPS!N78</f>
        <v>1552.48</v>
      </c>
      <c r="E1343" s="132">
        <f t="shared" si="138"/>
        <v>0.96442903822977621</v>
      </c>
    </row>
    <row r="1344" spans="1:5" ht="15.75" customHeight="1">
      <c r="A1344" s="55">
        <f t="shared" si="136"/>
        <v>70</v>
      </c>
      <c r="B1344" s="56" t="str">
        <f t="shared" si="136"/>
        <v>70-SULTANPUR</v>
      </c>
      <c r="C1344" s="57">
        <f t="shared" si="137"/>
        <v>1778.8899999999999</v>
      </c>
      <c r="D1344" s="121">
        <f>[1]T7_CC_PS!N79+[1]T7A_CC_UPS!N79</f>
        <v>1723.308</v>
      </c>
      <c r="E1344" s="132">
        <f t="shared" si="138"/>
        <v>0.96875467285779338</v>
      </c>
    </row>
    <row r="1345" spans="1:5" ht="15.75" customHeight="1">
      <c r="A1345" s="55">
        <f t="shared" si="136"/>
        <v>71</v>
      </c>
      <c r="B1345" s="56" t="str">
        <f t="shared" si="136"/>
        <v>71-UNNAO</v>
      </c>
      <c r="C1345" s="57">
        <f t="shared" si="137"/>
        <v>1767.9899999999998</v>
      </c>
      <c r="D1345" s="121">
        <f>[1]T7_CC_PS!N80+[1]T7A_CC_UPS!N80</f>
        <v>1676.6699899999999</v>
      </c>
      <c r="E1345" s="132">
        <f t="shared" si="138"/>
        <v>0.94834811848483314</v>
      </c>
    </row>
    <row r="1346" spans="1:5" ht="15.75" customHeight="1">
      <c r="A1346" s="55">
        <f t="shared" si="136"/>
        <v>72</v>
      </c>
      <c r="B1346" s="56" t="str">
        <f t="shared" si="136"/>
        <v>72-VARANASI</v>
      </c>
      <c r="C1346" s="57">
        <f t="shared" si="137"/>
        <v>2323.1800000000003</v>
      </c>
      <c r="D1346" s="121">
        <f>[1]T7_CC_PS!N81+[1]T7A_CC_UPS!N81</f>
        <v>2158.56</v>
      </c>
      <c r="E1346" s="132">
        <f t="shared" si="138"/>
        <v>0.92914023020170611</v>
      </c>
    </row>
    <row r="1347" spans="1:5" ht="15.75" customHeight="1">
      <c r="A1347" s="55">
        <f t="shared" si="136"/>
        <v>73</v>
      </c>
      <c r="B1347" s="56" t="str">
        <f t="shared" si="136"/>
        <v>73-SAMBHAL</v>
      </c>
      <c r="C1347" s="57">
        <f t="shared" si="137"/>
        <v>1530</v>
      </c>
      <c r="D1347" s="121">
        <f>[1]T7_CC_PS!N82+[1]T7A_CC_UPS!N82</f>
        <v>1158.68</v>
      </c>
      <c r="E1347" s="132">
        <f t="shared" si="138"/>
        <v>0.75730718954248366</v>
      </c>
    </row>
    <row r="1348" spans="1:5" ht="15.75" customHeight="1">
      <c r="A1348" s="55">
        <f t="shared" si="136"/>
        <v>74</v>
      </c>
      <c r="B1348" s="56" t="str">
        <f t="shared" si="136"/>
        <v>74-HAPUR</v>
      </c>
      <c r="C1348" s="57">
        <f t="shared" si="137"/>
        <v>565.1400000000001</v>
      </c>
      <c r="D1348" s="121">
        <f>[1]T7_CC_PS!N83+[1]T7A_CC_UPS!N83</f>
        <v>462.31563000000006</v>
      </c>
      <c r="E1348" s="132">
        <f t="shared" si="138"/>
        <v>0.81805504830661424</v>
      </c>
    </row>
    <row r="1349" spans="1:5" ht="15.75" customHeight="1">
      <c r="A1349" s="55">
        <f t="shared" si="136"/>
        <v>75</v>
      </c>
      <c r="B1349" s="56" t="str">
        <f t="shared" si="136"/>
        <v>75-SHAMLI</v>
      </c>
      <c r="C1349" s="57">
        <f t="shared" si="137"/>
        <v>554.17999999999995</v>
      </c>
      <c r="D1349" s="121">
        <f>[1]T7_CC_PS!N84+[1]T7A_CC_UPS!N84</f>
        <v>589.62381000000005</v>
      </c>
      <c r="E1349" s="132">
        <f t="shared" si="138"/>
        <v>1.0639572160669821</v>
      </c>
    </row>
    <row r="1350" spans="1:5" ht="15.75" customHeight="1">
      <c r="A1350" s="133"/>
      <c r="B1350" s="60" t="str">
        <f>B114</f>
        <v>TOTAL</v>
      </c>
      <c r="C1350" s="134">
        <f>SUM(C1275:C1349)</f>
        <v>121117.55999999995</v>
      </c>
      <c r="D1350" s="134">
        <f>SUM(D1275:D1349)</f>
        <v>108049.22434999999</v>
      </c>
      <c r="E1350" s="135">
        <f>AVERAGE(E1275:E1349)</f>
        <v>0.9045055800257995</v>
      </c>
    </row>
    <row r="1352" spans="1:5" ht="15.75" customHeight="1">
      <c r="A1352" s="127" t="s">
        <v>132</v>
      </c>
      <c r="B1352" s="50"/>
      <c r="C1352" s="50"/>
      <c r="D1352" s="50"/>
      <c r="E1352" s="50"/>
    </row>
    <row r="1353" spans="1:5" ht="15.75" customHeight="1">
      <c r="A1353" s="127" t="s">
        <v>133</v>
      </c>
      <c r="B1353" s="50"/>
      <c r="C1353" s="50"/>
      <c r="D1353" s="50"/>
      <c r="E1353" s="50"/>
    </row>
    <row r="1354" spans="1:5" ht="15.75" customHeight="1">
      <c r="A1354" s="130"/>
      <c r="B1354" s="50"/>
      <c r="C1354" s="50"/>
      <c r="D1354" s="50"/>
      <c r="E1354" s="50"/>
    </row>
    <row r="1355" spans="1:5" ht="30.75" customHeight="1">
      <c r="A1355" s="66" t="s">
        <v>60</v>
      </c>
      <c r="B1355" s="66" t="s">
        <v>61</v>
      </c>
      <c r="C1355" s="136" t="s">
        <v>134</v>
      </c>
      <c r="D1355" s="136" t="s">
        <v>135</v>
      </c>
      <c r="E1355" s="66" t="s">
        <v>136</v>
      </c>
    </row>
    <row r="1356" spans="1:5" ht="15.75" customHeight="1">
      <c r="A1356" s="66">
        <v>1</v>
      </c>
      <c r="B1356" s="66">
        <v>2</v>
      </c>
      <c r="C1356" s="136">
        <v>3</v>
      </c>
      <c r="D1356" s="136">
        <v>4</v>
      </c>
      <c r="E1356" s="66">
        <v>5</v>
      </c>
    </row>
    <row r="1357" spans="1:5" ht="15.75" customHeight="1">
      <c r="A1357" s="137">
        <f t="shared" ref="A1357:B1372" si="139">A39</f>
        <v>1</v>
      </c>
      <c r="B1357" s="78" t="str">
        <f t="shared" si="139"/>
        <v>01-AGRA</v>
      </c>
      <c r="C1357" s="138">
        <f>E863</f>
        <v>0.91890152074703435</v>
      </c>
      <c r="D1357" s="139">
        <f>E1275</f>
        <v>0.91886241810601543</v>
      </c>
      <c r="E1357" s="140">
        <f>(C1357-D1357)*100</f>
        <v>3.9102641018917694E-3</v>
      </c>
    </row>
    <row r="1358" spans="1:5" ht="15.75" customHeight="1">
      <c r="A1358" s="137">
        <f t="shared" si="139"/>
        <v>2</v>
      </c>
      <c r="B1358" s="78" t="str">
        <f t="shared" si="139"/>
        <v>02-ALIGARH</v>
      </c>
      <c r="C1358" s="138">
        <f t="shared" ref="C1358:C1421" si="140">E864</f>
        <v>0.74011787538919294</v>
      </c>
      <c r="D1358" s="139">
        <f t="shared" ref="D1358:D1421" si="141">E1276</f>
        <v>0.74027813059058156</v>
      </c>
      <c r="E1358" s="140">
        <f t="shared" ref="E1358:E1421" si="142">(C1358-D1358)*100</f>
        <v>-1.6025520138862603E-2</v>
      </c>
    </row>
    <row r="1359" spans="1:5" ht="15.75" customHeight="1">
      <c r="A1359" s="137">
        <f t="shared" si="139"/>
        <v>3</v>
      </c>
      <c r="B1359" s="78" t="str">
        <f t="shared" si="139"/>
        <v>03-ALLAHABAD</v>
      </c>
      <c r="C1359" s="138">
        <f t="shared" si="140"/>
        <v>0.86892979660490355</v>
      </c>
      <c r="D1359" s="139">
        <f t="shared" si="141"/>
        <v>0.86897848378353759</v>
      </c>
      <c r="E1359" s="140">
        <f t="shared" si="142"/>
        <v>-4.8687178634043704E-3</v>
      </c>
    </row>
    <row r="1360" spans="1:5" ht="15.75" customHeight="1">
      <c r="A1360" s="137">
        <f t="shared" si="139"/>
        <v>4</v>
      </c>
      <c r="B1360" s="78" t="str">
        <f t="shared" si="139"/>
        <v>04-AMBEDKAR NAGAR</v>
      </c>
      <c r="C1360" s="138">
        <f t="shared" si="140"/>
        <v>0.98133509388316664</v>
      </c>
      <c r="D1360" s="139">
        <f t="shared" si="141"/>
        <v>0.98136349393455591</v>
      </c>
      <c r="E1360" s="140">
        <f t="shared" si="142"/>
        <v>-2.8400051389265712E-3</v>
      </c>
    </row>
    <row r="1361" spans="1:5" ht="15.75" customHeight="1">
      <c r="A1361" s="137">
        <f t="shared" si="139"/>
        <v>5</v>
      </c>
      <c r="B1361" s="78" t="str">
        <f t="shared" si="139"/>
        <v>05-AURAIYA</v>
      </c>
      <c r="C1361" s="138">
        <f t="shared" si="140"/>
        <v>1.041885462388555</v>
      </c>
      <c r="D1361" s="139">
        <f t="shared" si="141"/>
        <v>1.0419634893548793</v>
      </c>
      <c r="E1361" s="140">
        <f t="shared" si="142"/>
        <v>-7.8026966324307168E-3</v>
      </c>
    </row>
    <row r="1362" spans="1:5" ht="15.75" customHeight="1">
      <c r="A1362" s="137">
        <f t="shared" si="139"/>
        <v>6</v>
      </c>
      <c r="B1362" s="78" t="str">
        <f t="shared" si="139"/>
        <v>06-AZAMGARH</v>
      </c>
      <c r="C1362" s="138">
        <f t="shared" si="140"/>
        <v>0.77971372252169413</v>
      </c>
      <c r="D1362" s="139">
        <f t="shared" si="141"/>
        <v>0.77974451446434756</v>
      </c>
      <c r="E1362" s="140">
        <f t="shared" si="142"/>
        <v>-3.0791942653429771E-3</v>
      </c>
    </row>
    <row r="1363" spans="1:5" ht="15.75" customHeight="1">
      <c r="A1363" s="137">
        <f t="shared" si="139"/>
        <v>7</v>
      </c>
      <c r="B1363" s="78" t="str">
        <f t="shared" si="139"/>
        <v>07-BADAUN</v>
      </c>
      <c r="C1363" s="138">
        <f t="shared" si="140"/>
        <v>0.93243757023449814</v>
      </c>
      <c r="D1363" s="139">
        <f t="shared" si="141"/>
        <v>0.93237566633012314</v>
      </c>
      <c r="E1363" s="140">
        <f t="shared" si="142"/>
        <v>6.1903904374993601E-3</v>
      </c>
    </row>
    <row r="1364" spans="1:5" ht="15.75" customHeight="1">
      <c r="A1364" s="137">
        <f t="shared" si="139"/>
        <v>8</v>
      </c>
      <c r="B1364" s="78" t="str">
        <f t="shared" si="139"/>
        <v>08-BAGHPAT</v>
      </c>
      <c r="C1364" s="138">
        <f t="shared" si="140"/>
        <v>0.94717632445364197</v>
      </c>
      <c r="D1364" s="139">
        <f t="shared" si="141"/>
        <v>0.94710132594804519</v>
      </c>
      <c r="E1364" s="140">
        <f t="shared" si="142"/>
        <v>7.4998505596779452E-3</v>
      </c>
    </row>
    <row r="1365" spans="1:5" ht="15.75" customHeight="1">
      <c r="A1365" s="137">
        <f t="shared" si="139"/>
        <v>9</v>
      </c>
      <c r="B1365" s="78" t="str">
        <f t="shared" si="139"/>
        <v>09-BAHRAICH</v>
      </c>
      <c r="C1365" s="138">
        <f t="shared" si="140"/>
        <v>0.86926866829440042</v>
      </c>
      <c r="D1365" s="139">
        <f t="shared" si="141"/>
        <v>0.86924510055858384</v>
      </c>
      <c r="E1365" s="140">
        <f t="shared" si="142"/>
        <v>2.3567735816576452E-3</v>
      </c>
    </row>
    <row r="1366" spans="1:5" ht="15.75" customHeight="1">
      <c r="A1366" s="137">
        <f t="shared" si="139"/>
        <v>10</v>
      </c>
      <c r="B1366" s="78" t="str">
        <f t="shared" si="139"/>
        <v>10-BALLIA</v>
      </c>
      <c r="C1366" s="138">
        <f t="shared" si="140"/>
        <v>0.7652118277657971</v>
      </c>
      <c r="D1366" s="139">
        <f t="shared" si="141"/>
        <v>0.76518443770071609</v>
      </c>
      <c r="E1366" s="140">
        <f t="shared" si="142"/>
        <v>2.739006508101216E-3</v>
      </c>
    </row>
    <row r="1367" spans="1:5" ht="15.75" customHeight="1">
      <c r="A1367" s="137">
        <f t="shared" si="139"/>
        <v>11</v>
      </c>
      <c r="B1367" s="78" t="str">
        <f t="shared" si="139"/>
        <v>11-BALRAMPUR</v>
      </c>
      <c r="C1367" s="138">
        <f t="shared" si="140"/>
        <v>0.95963820942631539</v>
      </c>
      <c r="D1367" s="139">
        <f t="shared" si="141"/>
        <v>0.95964533250078043</v>
      </c>
      <c r="E1367" s="140">
        <f t="shared" si="142"/>
        <v>-7.1230744650430111E-4</v>
      </c>
    </row>
    <row r="1368" spans="1:5" ht="15.75" customHeight="1">
      <c r="A1368" s="137">
        <f t="shared" si="139"/>
        <v>12</v>
      </c>
      <c r="B1368" s="78" t="str">
        <f t="shared" si="139"/>
        <v>12-BANDA</v>
      </c>
      <c r="C1368" s="138">
        <f t="shared" si="140"/>
        <v>0.96945317376393059</v>
      </c>
      <c r="D1368" s="139">
        <f t="shared" si="141"/>
        <v>0.96943695157087817</v>
      </c>
      <c r="E1368" s="140">
        <f t="shared" si="142"/>
        <v>1.6222193052417566E-3</v>
      </c>
    </row>
    <row r="1369" spans="1:5" ht="15.75" customHeight="1">
      <c r="A1369" s="137">
        <f t="shared" si="139"/>
        <v>13</v>
      </c>
      <c r="B1369" s="78" t="str">
        <f t="shared" si="139"/>
        <v>13-BARABANKI</v>
      </c>
      <c r="C1369" s="138">
        <f t="shared" si="140"/>
        <v>0.92999190060656889</v>
      </c>
      <c r="D1369" s="139">
        <f t="shared" si="141"/>
        <v>0.93003362422874136</v>
      </c>
      <c r="E1369" s="140">
        <f t="shared" si="142"/>
        <v>-4.1723622172473718E-3</v>
      </c>
    </row>
    <row r="1370" spans="1:5" ht="15.75" customHeight="1">
      <c r="A1370" s="137">
        <f t="shared" si="139"/>
        <v>14</v>
      </c>
      <c r="B1370" s="78" t="str">
        <f t="shared" si="139"/>
        <v>14-BAREILY</v>
      </c>
      <c r="C1370" s="138">
        <f t="shared" si="140"/>
        <v>0.87934475118912758</v>
      </c>
      <c r="D1370" s="139">
        <f t="shared" si="141"/>
        <v>0.87937427578215532</v>
      </c>
      <c r="E1370" s="140">
        <f t="shared" si="142"/>
        <v>-2.952459302774102E-3</v>
      </c>
    </row>
    <row r="1371" spans="1:5" ht="15.75" customHeight="1">
      <c r="A1371" s="137">
        <f t="shared" si="139"/>
        <v>15</v>
      </c>
      <c r="B1371" s="78" t="str">
        <f t="shared" si="139"/>
        <v>15-BASTI</v>
      </c>
      <c r="C1371" s="138">
        <f t="shared" si="140"/>
        <v>0.80790845265301114</v>
      </c>
      <c r="D1371" s="139">
        <f t="shared" si="141"/>
        <v>0.8078766100377528</v>
      </c>
      <c r="E1371" s="140">
        <f t="shared" si="142"/>
        <v>3.1842615258348417E-3</v>
      </c>
    </row>
    <row r="1372" spans="1:5" ht="15.75" customHeight="1">
      <c r="A1372" s="137">
        <f t="shared" si="139"/>
        <v>16</v>
      </c>
      <c r="B1372" s="78" t="str">
        <f t="shared" si="139"/>
        <v>16-BHADOHI</v>
      </c>
      <c r="C1372" s="138">
        <f t="shared" si="140"/>
        <v>0.98696748962525171</v>
      </c>
      <c r="D1372" s="139">
        <f t="shared" si="141"/>
        <v>0.98696474252029809</v>
      </c>
      <c r="E1372" s="140">
        <f t="shared" si="142"/>
        <v>2.7471049536265113E-4</v>
      </c>
    </row>
    <row r="1373" spans="1:5" ht="15.75" customHeight="1">
      <c r="A1373" s="137">
        <f t="shared" ref="A1373:B1388" si="143">A55</f>
        <v>17</v>
      </c>
      <c r="B1373" s="78" t="str">
        <f t="shared" si="143"/>
        <v>17-BIJNOUR</v>
      </c>
      <c r="C1373" s="138">
        <f t="shared" si="140"/>
        <v>0.83670370063234567</v>
      </c>
      <c r="D1373" s="139">
        <f t="shared" si="141"/>
        <v>0.83667413698577431</v>
      </c>
      <c r="E1373" s="140">
        <f t="shared" si="142"/>
        <v>2.9563646571362234E-3</v>
      </c>
    </row>
    <row r="1374" spans="1:5" ht="15.75" customHeight="1">
      <c r="A1374" s="137">
        <f t="shared" si="143"/>
        <v>18</v>
      </c>
      <c r="B1374" s="78" t="str">
        <f t="shared" si="143"/>
        <v>18-BULANDSHAHAR</v>
      </c>
      <c r="C1374" s="138">
        <f t="shared" si="140"/>
        <v>1.1158456763793079</v>
      </c>
      <c r="D1374" s="139">
        <f t="shared" si="141"/>
        <v>1.1158855969644992</v>
      </c>
      <c r="E1374" s="140">
        <f t="shared" si="142"/>
        <v>-3.992058519131092E-3</v>
      </c>
    </row>
    <row r="1375" spans="1:5" ht="15.75" customHeight="1">
      <c r="A1375" s="137">
        <f t="shared" si="143"/>
        <v>19</v>
      </c>
      <c r="B1375" s="78" t="str">
        <f t="shared" si="143"/>
        <v>19-CHANDAULI</v>
      </c>
      <c r="C1375" s="138">
        <f t="shared" si="140"/>
        <v>0.91837274955113601</v>
      </c>
      <c r="D1375" s="139">
        <f t="shared" si="141"/>
        <v>0.91830566548240666</v>
      </c>
      <c r="E1375" s="140">
        <f t="shared" si="142"/>
        <v>6.7084068729350577E-3</v>
      </c>
    </row>
    <row r="1376" spans="1:5" ht="15.75" customHeight="1">
      <c r="A1376" s="137">
        <f t="shared" si="143"/>
        <v>20</v>
      </c>
      <c r="B1376" s="78" t="str">
        <f t="shared" si="143"/>
        <v>20-CHITRAKOOT</v>
      </c>
      <c r="C1376" s="138">
        <f t="shared" si="140"/>
        <v>0.94328961033336844</v>
      </c>
      <c r="D1376" s="139">
        <f t="shared" si="141"/>
        <v>0.94328063608998747</v>
      </c>
      <c r="E1376" s="140">
        <f t="shared" si="142"/>
        <v>8.9742433809769651E-4</v>
      </c>
    </row>
    <row r="1377" spans="1:5" ht="15.75" customHeight="1">
      <c r="A1377" s="137">
        <f t="shared" si="143"/>
        <v>21</v>
      </c>
      <c r="B1377" s="78" t="str">
        <f t="shared" si="143"/>
        <v>21-AMETHI</v>
      </c>
      <c r="C1377" s="138">
        <f t="shared" si="140"/>
        <v>0.95435304624567419</v>
      </c>
      <c r="D1377" s="139">
        <f t="shared" si="141"/>
        <v>0.95434714935630627</v>
      </c>
      <c r="E1377" s="140">
        <f t="shared" si="142"/>
        <v>5.8968893679178791E-4</v>
      </c>
    </row>
    <row r="1378" spans="1:5" ht="15.75" customHeight="1">
      <c r="A1378" s="137">
        <f t="shared" si="143"/>
        <v>22</v>
      </c>
      <c r="B1378" s="78" t="str">
        <f t="shared" si="143"/>
        <v>22-DEORIA</v>
      </c>
      <c r="C1378" s="138">
        <f t="shared" si="140"/>
        <v>0.91579672270017776</v>
      </c>
      <c r="D1378" s="139">
        <f t="shared" si="141"/>
        <v>0.91585072485175878</v>
      </c>
      <c r="E1378" s="140">
        <f t="shared" si="142"/>
        <v>-5.400215158102295E-3</v>
      </c>
    </row>
    <row r="1379" spans="1:5" ht="15.75" customHeight="1">
      <c r="A1379" s="137">
        <f t="shared" si="143"/>
        <v>23</v>
      </c>
      <c r="B1379" s="78" t="str">
        <f t="shared" si="143"/>
        <v>23-ETAH</v>
      </c>
      <c r="C1379" s="138">
        <f t="shared" si="140"/>
        <v>0.87937818271700052</v>
      </c>
      <c r="D1379" s="139">
        <f t="shared" si="141"/>
        <v>0.87943783360266392</v>
      </c>
      <c r="E1379" s="140">
        <f t="shared" si="142"/>
        <v>-5.9650885663398157E-3</v>
      </c>
    </row>
    <row r="1380" spans="1:5" ht="15.75" customHeight="1">
      <c r="A1380" s="137">
        <f t="shared" si="143"/>
        <v>24</v>
      </c>
      <c r="B1380" s="78" t="str">
        <f t="shared" si="143"/>
        <v>24-FAIZABAD</v>
      </c>
      <c r="C1380" s="138">
        <f t="shared" si="140"/>
        <v>0.88418134957849315</v>
      </c>
      <c r="D1380" s="139">
        <f t="shared" si="141"/>
        <v>0.88420859570825949</v>
      </c>
      <c r="E1380" s="140">
        <f t="shared" si="142"/>
        <v>-2.7246129766345106E-3</v>
      </c>
    </row>
    <row r="1381" spans="1:5" ht="15.75" customHeight="1">
      <c r="A1381" s="137">
        <f t="shared" si="143"/>
        <v>25</v>
      </c>
      <c r="B1381" s="78" t="str">
        <f t="shared" si="143"/>
        <v>25-FARRUKHABAD</v>
      </c>
      <c r="C1381" s="138">
        <f t="shared" si="140"/>
        <v>0.8977355743401122</v>
      </c>
      <c r="D1381" s="139">
        <f t="shared" si="141"/>
        <v>0.89787709497206702</v>
      </c>
      <c r="E1381" s="140">
        <f t="shared" si="142"/>
        <v>-1.4152063195482789E-2</v>
      </c>
    </row>
    <row r="1382" spans="1:5" ht="15.75" customHeight="1">
      <c r="A1382" s="137">
        <f t="shared" si="143"/>
        <v>26</v>
      </c>
      <c r="B1382" s="78" t="str">
        <f t="shared" si="143"/>
        <v>26-FATEHPUR</v>
      </c>
      <c r="C1382" s="138">
        <f t="shared" si="140"/>
        <v>0.91886495354491193</v>
      </c>
      <c r="D1382" s="139">
        <f t="shared" si="141"/>
        <v>0.91887716512624651</v>
      </c>
      <c r="E1382" s="140">
        <f t="shared" si="142"/>
        <v>-1.2211581334575783E-3</v>
      </c>
    </row>
    <row r="1383" spans="1:5" ht="15.75" customHeight="1">
      <c r="A1383" s="137">
        <f t="shared" si="143"/>
        <v>27</v>
      </c>
      <c r="B1383" s="78" t="str">
        <f t="shared" si="143"/>
        <v>27-FIROZABAD</v>
      </c>
      <c r="C1383" s="138">
        <f t="shared" si="140"/>
        <v>0.95934635753535225</v>
      </c>
      <c r="D1383" s="139">
        <f t="shared" si="141"/>
        <v>0.95934809120810061</v>
      </c>
      <c r="E1383" s="140">
        <f t="shared" si="142"/>
        <v>-1.7336727483607817E-4</v>
      </c>
    </row>
    <row r="1384" spans="1:5" ht="15.75" customHeight="1">
      <c r="A1384" s="137">
        <f t="shared" si="143"/>
        <v>28</v>
      </c>
      <c r="B1384" s="78" t="str">
        <f t="shared" si="143"/>
        <v>28-G.B. NAGAR</v>
      </c>
      <c r="C1384" s="138">
        <f t="shared" si="140"/>
        <v>0.8054657036328714</v>
      </c>
      <c r="D1384" s="139">
        <f t="shared" si="141"/>
        <v>0.81841747041064417</v>
      </c>
      <c r="E1384" s="140">
        <f t="shared" si="142"/>
        <v>-1.2951766777772766</v>
      </c>
    </row>
    <row r="1385" spans="1:5" ht="15.75" customHeight="1">
      <c r="A1385" s="137">
        <f t="shared" si="143"/>
        <v>29</v>
      </c>
      <c r="B1385" s="78" t="str">
        <f t="shared" si="143"/>
        <v>29-GHAZIPUR</v>
      </c>
      <c r="C1385" s="138">
        <f t="shared" si="140"/>
        <v>0.91206983668402064</v>
      </c>
      <c r="D1385" s="139">
        <f t="shared" si="141"/>
        <v>0.91205817616706797</v>
      </c>
      <c r="E1385" s="140">
        <f t="shared" si="142"/>
        <v>1.1660516952671784E-3</v>
      </c>
    </row>
    <row r="1386" spans="1:5" ht="15.75" customHeight="1">
      <c r="A1386" s="137">
        <f t="shared" si="143"/>
        <v>30</v>
      </c>
      <c r="B1386" s="78" t="str">
        <f t="shared" si="143"/>
        <v>30-GHAZIYABAD</v>
      </c>
      <c r="C1386" s="138">
        <f t="shared" si="140"/>
        <v>0.76782150934073246</v>
      </c>
      <c r="D1386" s="139">
        <f t="shared" si="141"/>
        <v>0.92483974148030157</v>
      </c>
      <c r="E1386" s="140">
        <f t="shared" si="142"/>
        <v>-15.701823213956912</v>
      </c>
    </row>
    <row r="1387" spans="1:5" ht="15.75" customHeight="1">
      <c r="A1387" s="137">
        <f t="shared" si="143"/>
        <v>31</v>
      </c>
      <c r="B1387" s="78" t="str">
        <f t="shared" si="143"/>
        <v>31-GONDA</v>
      </c>
      <c r="C1387" s="138">
        <f t="shared" si="140"/>
        <v>0.89750845078754482</v>
      </c>
      <c r="D1387" s="139">
        <f t="shared" si="141"/>
        <v>0.89753966642985195</v>
      </c>
      <c r="E1387" s="140">
        <f t="shared" si="142"/>
        <v>-3.1215642307125258E-3</v>
      </c>
    </row>
    <row r="1388" spans="1:5" ht="15.75" customHeight="1">
      <c r="A1388" s="137">
        <f t="shared" si="143"/>
        <v>32</v>
      </c>
      <c r="B1388" s="78" t="str">
        <f t="shared" si="143"/>
        <v>32-GORAKHPUR</v>
      </c>
      <c r="C1388" s="138">
        <f t="shared" si="140"/>
        <v>0.83938322166024637</v>
      </c>
      <c r="D1388" s="139">
        <f t="shared" si="141"/>
        <v>0.83938274142522662</v>
      </c>
      <c r="E1388" s="140">
        <f t="shared" si="142"/>
        <v>4.8023501975080762E-5</v>
      </c>
    </row>
    <row r="1389" spans="1:5" ht="15.75" customHeight="1">
      <c r="A1389" s="137">
        <f t="shared" ref="A1389:B1404" si="144">A71</f>
        <v>33</v>
      </c>
      <c r="B1389" s="78" t="str">
        <f t="shared" si="144"/>
        <v>33-HAMEERPUR</v>
      </c>
      <c r="C1389" s="138">
        <f t="shared" si="140"/>
        <v>0.98680848040135338</v>
      </c>
      <c r="D1389" s="139">
        <f t="shared" si="141"/>
        <v>0.98684667046665508</v>
      </c>
      <c r="E1389" s="140">
        <f t="shared" si="142"/>
        <v>-3.8190065301701992E-3</v>
      </c>
    </row>
    <row r="1390" spans="1:5" ht="15.75" customHeight="1">
      <c r="A1390" s="137">
        <f t="shared" si="144"/>
        <v>34</v>
      </c>
      <c r="B1390" s="78" t="str">
        <f t="shared" si="144"/>
        <v>34-HARDOI</v>
      </c>
      <c r="C1390" s="138">
        <f t="shared" si="140"/>
        <v>0.9277706644546363</v>
      </c>
      <c r="D1390" s="139">
        <f t="shared" si="141"/>
        <v>0.92776879203200824</v>
      </c>
      <c r="E1390" s="140">
        <f t="shared" si="142"/>
        <v>1.8724226280575351E-4</v>
      </c>
    </row>
    <row r="1391" spans="1:5" ht="15.75" customHeight="1">
      <c r="A1391" s="137">
        <f t="shared" si="144"/>
        <v>35</v>
      </c>
      <c r="B1391" s="78" t="str">
        <f t="shared" si="144"/>
        <v>35-HATHRAS</v>
      </c>
      <c r="C1391" s="138">
        <f t="shared" si="140"/>
        <v>0.93762769456547734</v>
      </c>
      <c r="D1391" s="139">
        <f t="shared" si="141"/>
        <v>0.93763627539097627</v>
      </c>
      <c r="E1391" s="140">
        <f t="shared" si="142"/>
        <v>-8.580825498927247E-4</v>
      </c>
    </row>
    <row r="1392" spans="1:5" ht="15.75" customHeight="1">
      <c r="A1392" s="137">
        <f t="shared" si="144"/>
        <v>36</v>
      </c>
      <c r="B1392" s="78" t="str">
        <f t="shared" si="144"/>
        <v>36-ITAWAH</v>
      </c>
      <c r="C1392" s="138">
        <f t="shared" si="140"/>
        <v>0.8763460058310002</v>
      </c>
      <c r="D1392" s="139">
        <f t="shared" si="141"/>
        <v>0.87637915453358783</v>
      </c>
      <c r="E1392" s="140">
        <f t="shared" si="142"/>
        <v>-3.314870258763758E-3</v>
      </c>
    </row>
    <row r="1393" spans="1:5" ht="15.75" customHeight="1">
      <c r="A1393" s="137">
        <f t="shared" si="144"/>
        <v>37</v>
      </c>
      <c r="B1393" s="78" t="str">
        <f t="shared" si="144"/>
        <v>37-J.P. NAGAR</v>
      </c>
      <c r="C1393" s="138">
        <f t="shared" si="140"/>
        <v>0.91290113412419238</v>
      </c>
      <c r="D1393" s="139">
        <f t="shared" si="141"/>
        <v>0.91292912605319676</v>
      </c>
      <c r="E1393" s="140">
        <f t="shared" si="142"/>
        <v>-2.7991929004378413E-3</v>
      </c>
    </row>
    <row r="1394" spans="1:5" ht="15.75" customHeight="1">
      <c r="A1394" s="137">
        <f t="shared" si="144"/>
        <v>38</v>
      </c>
      <c r="B1394" s="78" t="str">
        <f t="shared" si="144"/>
        <v>38-JALAUN</v>
      </c>
      <c r="C1394" s="138">
        <f t="shared" si="140"/>
        <v>0.94804235250680857</v>
      </c>
      <c r="D1394" s="139">
        <f t="shared" si="141"/>
        <v>0.94804963982895807</v>
      </c>
      <c r="E1394" s="140">
        <f t="shared" si="142"/>
        <v>-7.2873221494962337E-4</v>
      </c>
    </row>
    <row r="1395" spans="1:5" ht="15.75" customHeight="1">
      <c r="A1395" s="137">
        <f t="shared" si="144"/>
        <v>39</v>
      </c>
      <c r="B1395" s="78" t="str">
        <f t="shared" si="144"/>
        <v>39-JAUNPUR</v>
      </c>
      <c r="C1395" s="138">
        <f t="shared" si="140"/>
        <v>0.88158117306559758</v>
      </c>
      <c r="D1395" s="139">
        <f t="shared" si="141"/>
        <v>0.88163434699082288</v>
      </c>
      <c r="E1395" s="140">
        <f t="shared" si="142"/>
        <v>-5.3173925225302732E-3</v>
      </c>
    </row>
    <row r="1396" spans="1:5" ht="15.75" customHeight="1">
      <c r="A1396" s="137">
        <f t="shared" si="144"/>
        <v>40</v>
      </c>
      <c r="B1396" s="78" t="str">
        <f t="shared" si="144"/>
        <v>40-JHANSI</v>
      </c>
      <c r="C1396" s="138">
        <f t="shared" si="140"/>
        <v>0.9111101255865286</v>
      </c>
      <c r="D1396" s="139">
        <f t="shared" si="141"/>
        <v>0.91111891901417763</v>
      </c>
      <c r="E1396" s="140">
        <f t="shared" si="142"/>
        <v>-8.7934276490342356E-4</v>
      </c>
    </row>
    <row r="1397" spans="1:5" ht="15.75" customHeight="1">
      <c r="A1397" s="137">
        <f t="shared" si="144"/>
        <v>41</v>
      </c>
      <c r="B1397" s="78" t="str">
        <f t="shared" si="144"/>
        <v>41-KANNAUJ</v>
      </c>
      <c r="C1397" s="138">
        <f t="shared" si="140"/>
        <v>0.8988323518560718</v>
      </c>
      <c r="D1397" s="139">
        <f t="shared" si="141"/>
        <v>0.89892481288704851</v>
      </c>
      <c r="E1397" s="140">
        <f t="shared" si="142"/>
        <v>-9.2461030976709324E-3</v>
      </c>
    </row>
    <row r="1398" spans="1:5" ht="15.75" customHeight="1">
      <c r="A1398" s="137">
        <f t="shared" si="144"/>
        <v>42</v>
      </c>
      <c r="B1398" s="78" t="str">
        <f t="shared" si="144"/>
        <v>42-KANPUR DEHAT</v>
      </c>
      <c r="C1398" s="138">
        <f t="shared" si="140"/>
        <v>0.80133158447987674</v>
      </c>
      <c r="D1398" s="139">
        <f t="shared" si="141"/>
        <v>0.80146580362341169</v>
      </c>
      <c r="E1398" s="140">
        <f t="shared" si="142"/>
        <v>-1.3421914353495268E-2</v>
      </c>
    </row>
    <row r="1399" spans="1:5" ht="15.75" customHeight="1">
      <c r="A1399" s="137">
        <f t="shared" si="144"/>
        <v>43</v>
      </c>
      <c r="B1399" s="78" t="str">
        <f t="shared" si="144"/>
        <v>43-KANPUR NAGAR</v>
      </c>
      <c r="C1399" s="138">
        <f t="shared" si="140"/>
        <v>0.91645052545058847</v>
      </c>
      <c r="D1399" s="139">
        <f t="shared" si="141"/>
        <v>0.91648920996430305</v>
      </c>
      <c r="E1399" s="140">
        <f t="shared" si="142"/>
        <v>-3.8684513714581925E-3</v>
      </c>
    </row>
    <row r="1400" spans="1:5" ht="15.75" customHeight="1">
      <c r="A1400" s="137">
        <f t="shared" si="144"/>
        <v>44</v>
      </c>
      <c r="B1400" s="78" t="str">
        <f t="shared" si="144"/>
        <v>44-KAAS GANJ</v>
      </c>
      <c r="C1400" s="138">
        <f t="shared" si="140"/>
        <v>0.92090111804396879</v>
      </c>
      <c r="D1400" s="139">
        <f t="shared" si="141"/>
        <v>0.92093045853532118</v>
      </c>
      <c r="E1400" s="140">
        <f t="shared" si="142"/>
        <v>-2.9340491352392029E-3</v>
      </c>
    </row>
    <row r="1401" spans="1:5" ht="15.75" customHeight="1">
      <c r="A1401" s="137">
        <f t="shared" si="144"/>
        <v>45</v>
      </c>
      <c r="B1401" s="78" t="str">
        <f t="shared" si="144"/>
        <v>45-KAUSHAMBI</v>
      </c>
      <c r="C1401" s="138">
        <f t="shared" si="140"/>
        <v>1.0292644360494358</v>
      </c>
      <c r="D1401" s="139">
        <f t="shared" si="141"/>
        <v>1.0292600370125327</v>
      </c>
      <c r="E1401" s="140">
        <f t="shared" si="142"/>
        <v>4.3990369031909893E-4</v>
      </c>
    </row>
    <row r="1402" spans="1:5" ht="15.75" customHeight="1">
      <c r="A1402" s="137">
        <f t="shared" si="144"/>
        <v>46</v>
      </c>
      <c r="B1402" s="78" t="str">
        <f t="shared" si="144"/>
        <v>46-KUSHINAGAR</v>
      </c>
      <c r="C1402" s="138">
        <f t="shared" si="140"/>
        <v>0.85858358427333115</v>
      </c>
      <c r="D1402" s="139">
        <f t="shared" si="141"/>
        <v>0.85856196115874683</v>
      </c>
      <c r="E1402" s="140">
        <f t="shared" si="142"/>
        <v>2.1623114584312653E-3</v>
      </c>
    </row>
    <row r="1403" spans="1:5" ht="15.75" customHeight="1">
      <c r="A1403" s="137">
        <f t="shared" si="144"/>
        <v>47</v>
      </c>
      <c r="B1403" s="78" t="str">
        <f t="shared" si="144"/>
        <v>47-LAKHIMPUR KHERI</v>
      </c>
      <c r="C1403" s="138">
        <f t="shared" si="140"/>
        <v>0.7652300708818851</v>
      </c>
      <c r="D1403" s="139">
        <f t="shared" si="141"/>
        <v>0.76519930998135866</v>
      </c>
      <c r="E1403" s="140">
        <f t="shared" si="142"/>
        <v>3.0760900526449753E-3</v>
      </c>
    </row>
    <row r="1404" spans="1:5" ht="15.75" customHeight="1">
      <c r="A1404" s="137">
        <f t="shared" si="144"/>
        <v>48</v>
      </c>
      <c r="B1404" s="78" t="str">
        <f t="shared" si="144"/>
        <v>48-LALITPUR</v>
      </c>
      <c r="C1404" s="138">
        <f t="shared" si="140"/>
        <v>0.95443336143772373</v>
      </c>
      <c r="D1404" s="139">
        <f t="shared" si="141"/>
        <v>0.95434746328437914</v>
      </c>
      <c r="E1404" s="140">
        <f t="shared" si="142"/>
        <v>8.5898153344587946E-3</v>
      </c>
    </row>
    <row r="1405" spans="1:5" ht="15.75" customHeight="1">
      <c r="A1405" s="137">
        <f t="shared" ref="A1405:B1420" si="145">A87</f>
        <v>49</v>
      </c>
      <c r="B1405" s="78" t="str">
        <f t="shared" si="145"/>
        <v>49-LUCKNOW</v>
      </c>
      <c r="C1405" s="138">
        <f t="shared" si="140"/>
        <v>0.91248127368639942</v>
      </c>
      <c r="D1405" s="139">
        <f t="shared" si="141"/>
        <v>0.91246938421286095</v>
      </c>
      <c r="E1405" s="140">
        <f t="shared" si="142"/>
        <v>1.1889473538473361E-3</v>
      </c>
    </row>
    <row r="1406" spans="1:5" ht="15.75" customHeight="1">
      <c r="A1406" s="137">
        <f t="shared" si="145"/>
        <v>50</v>
      </c>
      <c r="B1406" s="78" t="str">
        <f t="shared" si="145"/>
        <v>50-MAHOBA</v>
      </c>
      <c r="C1406" s="138">
        <f t="shared" si="140"/>
        <v>0.9716663175733572</v>
      </c>
      <c r="D1406" s="139">
        <f t="shared" si="141"/>
        <v>0.97171774917305564</v>
      </c>
      <c r="E1406" s="140">
        <f t="shared" si="142"/>
        <v>-5.1431599698448238E-3</v>
      </c>
    </row>
    <row r="1407" spans="1:5" ht="15.75" customHeight="1">
      <c r="A1407" s="137">
        <f t="shared" si="145"/>
        <v>51</v>
      </c>
      <c r="B1407" s="78" t="str">
        <f t="shared" si="145"/>
        <v>51-MAHRAJGANJ</v>
      </c>
      <c r="C1407" s="138">
        <f t="shared" si="140"/>
        <v>0.81396586305176344</v>
      </c>
      <c r="D1407" s="139">
        <f t="shared" si="141"/>
        <v>0.81393128764464506</v>
      </c>
      <c r="E1407" s="140">
        <f t="shared" si="142"/>
        <v>3.4575407118375701E-3</v>
      </c>
    </row>
    <row r="1408" spans="1:5" ht="15.75" customHeight="1">
      <c r="A1408" s="137">
        <f t="shared" si="145"/>
        <v>52</v>
      </c>
      <c r="B1408" s="78" t="str">
        <f t="shared" si="145"/>
        <v>52-MAINPURI</v>
      </c>
      <c r="C1408" s="138">
        <f t="shared" si="140"/>
        <v>0.91611527414175031</v>
      </c>
      <c r="D1408" s="139">
        <f t="shared" si="141"/>
        <v>0.91610053214439802</v>
      </c>
      <c r="E1408" s="140">
        <f t="shared" si="142"/>
        <v>1.4741997352296643E-3</v>
      </c>
    </row>
    <row r="1409" spans="1:5" ht="15.75" customHeight="1">
      <c r="A1409" s="137">
        <f t="shared" si="145"/>
        <v>53</v>
      </c>
      <c r="B1409" s="78" t="str">
        <f t="shared" si="145"/>
        <v>53-MATHURA</v>
      </c>
      <c r="C1409" s="138">
        <f t="shared" si="140"/>
        <v>0.83511641911251988</v>
      </c>
      <c r="D1409" s="139">
        <f t="shared" si="141"/>
        <v>0.99563243900243092</v>
      </c>
      <c r="E1409" s="140">
        <f t="shared" si="142"/>
        <v>-16.051601988991106</v>
      </c>
    </row>
    <row r="1410" spans="1:5" ht="15.75" customHeight="1">
      <c r="A1410" s="137">
        <f t="shared" si="145"/>
        <v>54</v>
      </c>
      <c r="B1410" s="78" t="str">
        <f t="shared" si="145"/>
        <v>54-MAU</v>
      </c>
      <c r="C1410" s="138">
        <f t="shared" si="140"/>
        <v>0.83154151068709026</v>
      </c>
      <c r="D1410" s="139">
        <f t="shared" si="141"/>
        <v>0.83154556962025317</v>
      </c>
      <c r="E1410" s="140">
        <f t="shared" si="142"/>
        <v>-4.058933162909284E-4</v>
      </c>
    </row>
    <row r="1411" spans="1:5" ht="15.75" customHeight="1">
      <c r="A1411" s="137">
        <f t="shared" si="145"/>
        <v>55</v>
      </c>
      <c r="B1411" s="78" t="str">
        <f t="shared" si="145"/>
        <v>55-MEERUT</v>
      </c>
      <c r="C1411" s="138">
        <f t="shared" si="140"/>
        <v>0.80335046074006033</v>
      </c>
      <c r="D1411" s="139">
        <f t="shared" si="141"/>
        <v>0.83693330408417488</v>
      </c>
      <c r="E1411" s="140">
        <f t="shared" si="142"/>
        <v>-3.3582843344114544</v>
      </c>
    </row>
    <row r="1412" spans="1:5" ht="15.75" customHeight="1">
      <c r="A1412" s="137">
        <f t="shared" si="145"/>
        <v>56</v>
      </c>
      <c r="B1412" s="78" t="str">
        <f t="shared" si="145"/>
        <v>56-MIRZAPUR</v>
      </c>
      <c r="C1412" s="138">
        <f t="shared" si="140"/>
        <v>0.8966852964667984</v>
      </c>
      <c r="D1412" s="139">
        <f t="shared" si="141"/>
        <v>0.89667343861245152</v>
      </c>
      <c r="E1412" s="140">
        <f t="shared" si="142"/>
        <v>1.185785434687503E-3</v>
      </c>
    </row>
    <row r="1413" spans="1:5" ht="15.75" customHeight="1">
      <c r="A1413" s="137">
        <f t="shared" si="145"/>
        <v>57</v>
      </c>
      <c r="B1413" s="78" t="str">
        <f t="shared" si="145"/>
        <v>57-MORADABAD</v>
      </c>
      <c r="C1413" s="138">
        <f t="shared" si="140"/>
        <v>0.88468992918362765</v>
      </c>
      <c r="D1413" s="139">
        <f t="shared" si="141"/>
        <v>0.88478885476286651</v>
      </c>
      <c r="E1413" s="140">
        <f t="shared" si="142"/>
        <v>-9.8925579238851036E-3</v>
      </c>
    </row>
    <row r="1414" spans="1:5" ht="15.75" customHeight="1">
      <c r="A1414" s="137">
        <f t="shared" si="145"/>
        <v>58</v>
      </c>
      <c r="B1414" s="78" t="str">
        <f t="shared" si="145"/>
        <v>58-MUZAFFARNAGAR</v>
      </c>
      <c r="C1414" s="138">
        <f t="shared" si="140"/>
        <v>0.96248875657859767</v>
      </c>
      <c r="D1414" s="139">
        <f t="shared" si="141"/>
        <v>0.962535815142333</v>
      </c>
      <c r="E1414" s="140">
        <f t="shared" si="142"/>
        <v>-4.705856373532491E-3</v>
      </c>
    </row>
    <row r="1415" spans="1:5" ht="15.75" customHeight="1">
      <c r="A1415" s="137">
        <f t="shared" si="145"/>
        <v>59</v>
      </c>
      <c r="B1415" s="78" t="str">
        <f t="shared" si="145"/>
        <v>59-PILIBHIT</v>
      </c>
      <c r="C1415" s="138">
        <f t="shared" si="140"/>
        <v>0.8956224611425907</v>
      </c>
      <c r="D1415" s="139">
        <f t="shared" si="141"/>
        <v>0.89560555354177362</v>
      </c>
      <c r="E1415" s="140">
        <f t="shared" si="142"/>
        <v>1.6907600817073209E-3</v>
      </c>
    </row>
    <row r="1416" spans="1:5" ht="15.75" customHeight="1">
      <c r="A1416" s="137">
        <f t="shared" si="145"/>
        <v>60</v>
      </c>
      <c r="B1416" s="78" t="str">
        <f t="shared" si="145"/>
        <v>60-PRATAPGARH</v>
      </c>
      <c r="C1416" s="138">
        <f t="shared" si="140"/>
        <v>0.82796554221994034</v>
      </c>
      <c r="D1416" s="139">
        <f t="shared" si="141"/>
        <v>0.82796107426489407</v>
      </c>
      <c r="E1416" s="140">
        <f t="shared" si="142"/>
        <v>4.4679550462722872E-4</v>
      </c>
    </row>
    <row r="1417" spans="1:5" ht="15.75" customHeight="1">
      <c r="A1417" s="137">
        <f t="shared" si="145"/>
        <v>61</v>
      </c>
      <c r="B1417" s="78" t="str">
        <f t="shared" si="145"/>
        <v>61-RAI BAREILY</v>
      </c>
      <c r="C1417" s="138">
        <f t="shared" si="140"/>
        <v>0.81939861127372915</v>
      </c>
      <c r="D1417" s="139">
        <f t="shared" si="141"/>
        <v>0.81941518448166695</v>
      </c>
      <c r="E1417" s="140">
        <f t="shared" si="142"/>
        <v>-1.6573207937797818E-3</v>
      </c>
    </row>
    <row r="1418" spans="1:5" ht="15.75" customHeight="1">
      <c r="A1418" s="137">
        <f t="shared" si="145"/>
        <v>62</v>
      </c>
      <c r="B1418" s="78" t="str">
        <f t="shared" si="145"/>
        <v>62-RAMPUR</v>
      </c>
      <c r="C1418" s="138">
        <f t="shared" si="140"/>
        <v>0.91777100041571313</v>
      </c>
      <c r="D1418" s="139">
        <f t="shared" si="141"/>
        <v>0.91772333936674011</v>
      </c>
      <c r="E1418" s="140">
        <f t="shared" si="142"/>
        <v>4.7661048973024478E-3</v>
      </c>
    </row>
    <row r="1419" spans="1:5" ht="15.75" customHeight="1">
      <c r="A1419" s="137">
        <f t="shared" si="145"/>
        <v>63</v>
      </c>
      <c r="B1419" s="78" t="str">
        <f t="shared" si="145"/>
        <v>63-SAHARANPUR</v>
      </c>
      <c r="C1419" s="138">
        <f t="shared" si="140"/>
        <v>0.85960301857944421</v>
      </c>
      <c r="D1419" s="139">
        <f t="shared" si="141"/>
        <v>0.85963908810348388</v>
      </c>
      <c r="E1419" s="140">
        <f t="shared" si="142"/>
        <v>-3.6069524039672451E-3</v>
      </c>
    </row>
    <row r="1420" spans="1:5" ht="15.75" customHeight="1">
      <c r="A1420" s="137">
        <f t="shared" si="145"/>
        <v>64</v>
      </c>
      <c r="B1420" s="78" t="str">
        <f t="shared" si="145"/>
        <v>64-SANTKABIR NAGAR</v>
      </c>
      <c r="C1420" s="138">
        <f t="shared" si="140"/>
        <v>0.8412822198374752</v>
      </c>
      <c r="D1420" s="139">
        <f t="shared" si="141"/>
        <v>0.84131163018710342</v>
      </c>
      <c r="E1420" s="140">
        <f t="shared" si="142"/>
        <v>-2.9410349628222754E-3</v>
      </c>
    </row>
    <row r="1421" spans="1:5" ht="15.75" customHeight="1">
      <c r="A1421" s="137">
        <f t="shared" ref="A1421:B1431" si="146">A103</f>
        <v>65</v>
      </c>
      <c r="B1421" s="78" t="str">
        <f t="shared" si="146"/>
        <v>65-SHAHJAHANPUR</v>
      </c>
      <c r="C1421" s="138">
        <f t="shared" si="140"/>
        <v>0.87715443171514773</v>
      </c>
      <c r="D1421" s="139">
        <f t="shared" si="141"/>
        <v>0.87715528839983947</v>
      </c>
      <c r="E1421" s="140">
        <f t="shared" si="142"/>
        <v>-8.5668469174127182E-5</v>
      </c>
    </row>
    <row r="1422" spans="1:5" ht="15.75" customHeight="1">
      <c r="A1422" s="137">
        <f t="shared" si="146"/>
        <v>66</v>
      </c>
      <c r="B1422" s="78" t="str">
        <f t="shared" si="146"/>
        <v>66-SHRAWASTI</v>
      </c>
      <c r="C1422" s="138">
        <f t="shared" ref="C1422:C1432" si="147">E928</f>
        <v>0.93140228132108793</v>
      </c>
      <c r="D1422" s="139">
        <f t="shared" ref="D1422:D1432" si="148">E1340</f>
        <v>0.93139320319981989</v>
      </c>
      <c r="E1422" s="140">
        <f t="shared" ref="E1422:E1432" si="149">(C1422-D1422)*100</f>
        <v>9.078121268046857E-4</v>
      </c>
    </row>
    <row r="1423" spans="1:5" ht="15.75" customHeight="1">
      <c r="A1423" s="137">
        <f t="shared" si="146"/>
        <v>67</v>
      </c>
      <c r="B1423" s="78" t="str">
        <f t="shared" si="146"/>
        <v>67-SIDDHARTHNAGAR</v>
      </c>
      <c r="C1423" s="138">
        <f t="shared" si="147"/>
        <v>0.87395360054453186</v>
      </c>
      <c r="D1423" s="139">
        <f t="shared" si="148"/>
        <v>0.87401404237434799</v>
      </c>
      <c r="E1423" s="140">
        <f t="shared" si="149"/>
        <v>-6.0441829816126891E-3</v>
      </c>
    </row>
    <row r="1424" spans="1:5" ht="15.75" customHeight="1">
      <c r="A1424" s="137">
        <f t="shared" si="146"/>
        <v>68</v>
      </c>
      <c r="B1424" s="78" t="str">
        <f t="shared" si="146"/>
        <v>68-SITAPUR</v>
      </c>
      <c r="C1424" s="138">
        <f t="shared" si="147"/>
        <v>0.99911464236465353</v>
      </c>
      <c r="D1424" s="139">
        <f t="shared" si="148"/>
        <v>0.99907914549501187</v>
      </c>
      <c r="E1424" s="140">
        <f t="shared" si="149"/>
        <v>3.5496869641660211E-3</v>
      </c>
    </row>
    <row r="1425" spans="1:7" ht="15.75" customHeight="1">
      <c r="A1425" s="137">
        <f t="shared" si="146"/>
        <v>69</v>
      </c>
      <c r="B1425" s="78" t="str">
        <f t="shared" si="146"/>
        <v>69-SONBHADRA</v>
      </c>
      <c r="C1425" s="138">
        <f t="shared" si="147"/>
        <v>0.96445292433009411</v>
      </c>
      <c r="D1425" s="139">
        <f t="shared" si="148"/>
        <v>0.96442903822977621</v>
      </c>
      <c r="E1425" s="140">
        <f t="shared" si="149"/>
        <v>2.3886100317893622E-3</v>
      </c>
    </row>
    <row r="1426" spans="1:7" ht="15.75" customHeight="1">
      <c r="A1426" s="137">
        <f t="shared" si="146"/>
        <v>70</v>
      </c>
      <c r="B1426" s="78" t="str">
        <f t="shared" si="146"/>
        <v>70-SULTANPUR</v>
      </c>
      <c r="C1426" s="138">
        <f t="shared" si="147"/>
        <v>0.96701930070656705</v>
      </c>
      <c r="D1426" s="139">
        <f t="shared" si="148"/>
        <v>0.96875467285779338</v>
      </c>
      <c r="E1426" s="140">
        <f t="shared" si="149"/>
        <v>-0.1735372151226322</v>
      </c>
    </row>
    <row r="1427" spans="1:7" ht="15.75" customHeight="1">
      <c r="A1427" s="137">
        <f t="shared" si="146"/>
        <v>71</v>
      </c>
      <c r="B1427" s="78" t="str">
        <f t="shared" si="146"/>
        <v>71-UNNAO</v>
      </c>
      <c r="C1427" s="138">
        <f t="shared" si="147"/>
        <v>0.94836447114881917</v>
      </c>
      <c r="D1427" s="139">
        <f t="shared" si="148"/>
        <v>0.94834811848483314</v>
      </c>
      <c r="E1427" s="140">
        <f t="shared" si="149"/>
        <v>1.635266398603008E-3</v>
      </c>
    </row>
    <row r="1428" spans="1:7" ht="15.75" customHeight="1">
      <c r="A1428" s="137">
        <f t="shared" si="146"/>
        <v>72</v>
      </c>
      <c r="B1428" s="78" t="str">
        <f t="shared" si="146"/>
        <v>72-VARANASI</v>
      </c>
      <c r="C1428" s="138">
        <f t="shared" si="147"/>
        <v>0.92916068350629599</v>
      </c>
      <c r="D1428" s="139">
        <f t="shared" si="148"/>
        <v>0.92914023020170611</v>
      </c>
      <c r="E1428" s="140">
        <f t="shared" si="149"/>
        <v>2.0453304589884702E-3</v>
      </c>
    </row>
    <row r="1429" spans="1:7" ht="15.75" customHeight="1">
      <c r="A1429" s="137">
        <f t="shared" si="146"/>
        <v>73</v>
      </c>
      <c r="B1429" s="78" t="str">
        <f t="shared" si="146"/>
        <v>73-SAMBHAL</v>
      </c>
      <c r="C1429" s="138">
        <f t="shared" si="147"/>
        <v>0.75730634645594974</v>
      </c>
      <c r="D1429" s="139">
        <f t="shared" si="148"/>
        <v>0.75730718954248366</v>
      </c>
      <c r="E1429" s="140">
        <f t="shared" si="149"/>
        <v>-8.4308653391929056E-5</v>
      </c>
    </row>
    <row r="1430" spans="1:7" ht="15.75" customHeight="1">
      <c r="A1430" s="137">
        <f t="shared" si="146"/>
        <v>74</v>
      </c>
      <c r="B1430" s="78" t="str">
        <f t="shared" si="146"/>
        <v>74-HAPUR</v>
      </c>
      <c r="C1430" s="138">
        <f t="shared" si="147"/>
        <v>0.81798446986894735</v>
      </c>
      <c r="D1430" s="139">
        <f t="shared" si="148"/>
        <v>0.81805504830661424</v>
      </c>
      <c r="E1430" s="140">
        <f t="shared" si="149"/>
        <v>-7.0578437666890537E-3</v>
      </c>
    </row>
    <row r="1431" spans="1:7" ht="15.75" customHeight="1">
      <c r="A1431" s="137">
        <f t="shared" si="146"/>
        <v>75</v>
      </c>
      <c r="B1431" s="78" t="str">
        <f t="shared" si="146"/>
        <v>75-SHAMLI</v>
      </c>
      <c r="C1431" s="138">
        <f t="shared" si="147"/>
        <v>1.0641177158338342</v>
      </c>
      <c r="D1431" s="139">
        <f t="shared" si="148"/>
        <v>1.0639572160669821</v>
      </c>
      <c r="E1431" s="140">
        <f t="shared" si="149"/>
        <v>1.6049976685206246E-2</v>
      </c>
    </row>
    <row r="1432" spans="1:7" ht="15.75" customHeight="1">
      <c r="A1432" s="137"/>
      <c r="B1432" s="92" t="str">
        <f>B114</f>
        <v>TOTAL</v>
      </c>
      <c r="C1432" s="141">
        <f t="shared" si="147"/>
        <v>0.88917454907453419</v>
      </c>
      <c r="D1432" s="142">
        <f t="shared" si="148"/>
        <v>0.9045055800257995</v>
      </c>
      <c r="E1432" s="143">
        <f t="shared" si="149"/>
        <v>-1.5331030951265312</v>
      </c>
    </row>
    <row r="1434" spans="1:7" ht="15.75" customHeight="1">
      <c r="A1434" s="49" t="s">
        <v>137</v>
      </c>
      <c r="B1434" s="50"/>
      <c r="C1434" s="51"/>
      <c r="D1434" s="50"/>
      <c r="E1434" s="50"/>
      <c r="F1434" s="50"/>
      <c r="G1434" s="130"/>
    </row>
    <row r="1435" spans="1:7" ht="15.75" customHeight="1">
      <c r="A1435" s="49" t="s">
        <v>138</v>
      </c>
      <c r="B1435" s="50"/>
      <c r="C1435" s="51"/>
      <c r="D1435" s="50"/>
      <c r="E1435" s="50"/>
      <c r="F1435" s="50"/>
      <c r="G1435" s="130"/>
    </row>
    <row r="1436" spans="1:7" ht="15.75" customHeight="1">
      <c r="A1436" s="127" t="s">
        <v>139</v>
      </c>
      <c r="B1436" s="50"/>
      <c r="C1436" s="50"/>
      <c r="D1436" s="50"/>
      <c r="E1436" s="50"/>
      <c r="F1436" s="50"/>
      <c r="G1436" s="144" t="s">
        <v>114</v>
      </c>
    </row>
    <row r="1437" spans="1:7" ht="50.25" customHeight="1">
      <c r="A1437" s="54" t="s">
        <v>78</v>
      </c>
      <c r="B1437" s="54" t="s">
        <v>79</v>
      </c>
      <c r="C1437" s="54" t="s">
        <v>72</v>
      </c>
      <c r="D1437" s="54" t="s">
        <v>122</v>
      </c>
      <c r="E1437" s="54" t="s">
        <v>140</v>
      </c>
      <c r="F1437" s="54" t="s">
        <v>141</v>
      </c>
      <c r="G1437" s="66" t="s">
        <v>142</v>
      </c>
    </row>
    <row r="1438" spans="1:7" ht="15.75" customHeight="1">
      <c r="A1438" s="145">
        <v>1</v>
      </c>
      <c r="B1438" s="145">
        <v>2</v>
      </c>
      <c r="C1438" s="145">
        <v>3</v>
      </c>
      <c r="D1438" s="145">
        <v>4</v>
      </c>
      <c r="E1438" s="145">
        <v>5</v>
      </c>
      <c r="F1438" s="145">
        <v>6</v>
      </c>
      <c r="G1438" s="145">
        <v>7</v>
      </c>
    </row>
    <row r="1439" spans="1:7" ht="15.75" customHeight="1">
      <c r="A1439" s="131">
        <f t="shared" ref="A1439:B1454" si="150">A39</f>
        <v>1</v>
      </c>
      <c r="B1439" s="146" t="str">
        <f t="shared" si="150"/>
        <v>01-AGRA</v>
      </c>
      <c r="C1439" s="147">
        <f>'[1]AT-8_Hon_CCH_Pry'!G10</f>
        <v>607.5</v>
      </c>
      <c r="D1439" s="147">
        <f>'[1]AT-8_Hon_CCH_Pry'!J10</f>
        <v>0.50000000000000355</v>
      </c>
      <c r="E1439" s="147">
        <f>'[1]AT-8_Hon_CCH_Pry'!M10</f>
        <v>576.86</v>
      </c>
      <c r="F1439" s="147">
        <f>D1439+E1439</f>
        <v>577.36</v>
      </c>
      <c r="G1439" s="128">
        <f>F1439/C1439</f>
        <v>0.95038683127572021</v>
      </c>
    </row>
    <row r="1440" spans="1:7" ht="15.75" customHeight="1">
      <c r="A1440" s="131">
        <f t="shared" si="150"/>
        <v>2</v>
      </c>
      <c r="B1440" s="146" t="str">
        <f t="shared" si="150"/>
        <v>02-ALIGARH</v>
      </c>
      <c r="C1440" s="147">
        <f>'[1]AT-8_Hon_CCH_Pry'!G11</f>
        <v>528.29999999999995</v>
      </c>
      <c r="D1440" s="147">
        <f>'[1]AT-8_Hon_CCH_Pry'!J11</f>
        <v>-18.609999999999992</v>
      </c>
      <c r="E1440" s="147">
        <f>'[1]AT-8_Hon_CCH_Pry'!M11</f>
        <v>502.2</v>
      </c>
      <c r="F1440" s="147">
        <f t="shared" ref="F1440:F1503" si="151">D1440+E1440</f>
        <v>483.59</v>
      </c>
      <c r="G1440" s="128">
        <f t="shared" ref="G1440:G1503" si="152">F1440/C1440</f>
        <v>0.91537005489305323</v>
      </c>
    </row>
    <row r="1441" spans="1:7" ht="15.75" customHeight="1">
      <c r="A1441" s="131">
        <f t="shared" si="150"/>
        <v>3</v>
      </c>
      <c r="B1441" s="146" t="str">
        <f t="shared" si="150"/>
        <v>03-ALLAHABAD</v>
      </c>
      <c r="C1441" s="147">
        <f>'[1]AT-8_Hon_CCH_Pry'!G12</f>
        <v>1094.2</v>
      </c>
      <c r="D1441" s="147">
        <f>'[1]AT-8_Hon_CCH_Pry'!J12</f>
        <v>-14.329999999999998</v>
      </c>
      <c r="E1441" s="147">
        <f>'[1]AT-8_Hon_CCH_Pry'!M12</f>
        <v>1108.3699999999999</v>
      </c>
      <c r="F1441" s="147">
        <f t="shared" si="151"/>
        <v>1094.04</v>
      </c>
      <c r="G1441" s="128">
        <f t="shared" si="152"/>
        <v>0.99985377444708456</v>
      </c>
    </row>
    <row r="1442" spans="1:7" ht="15.75" customHeight="1">
      <c r="A1442" s="131">
        <f t="shared" si="150"/>
        <v>4</v>
      </c>
      <c r="B1442" s="146" t="str">
        <f t="shared" si="150"/>
        <v>04-AMBEDKAR NAGAR</v>
      </c>
      <c r="C1442" s="147">
        <f>'[1]AT-8_Hon_CCH_Pry'!G13</f>
        <v>503.5</v>
      </c>
      <c r="D1442" s="147">
        <f>'[1]AT-8_Hon_CCH_Pry'!J13</f>
        <v>-29.060000000000002</v>
      </c>
      <c r="E1442" s="147">
        <f>'[1]AT-8_Hon_CCH_Pry'!M13</f>
        <v>484.5</v>
      </c>
      <c r="F1442" s="147">
        <f t="shared" si="151"/>
        <v>455.44</v>
      </c>
      <c r="G1442" s="128">
        <f t="shared" si="152"/>
        <v>0.90454816285998019</v>
      </c>
    </row>
    <row r="1443" spans="1:7" ht="15.75" customHeight="1">
      <c r="A1443" s="131">
        <f t="shared" si="150"/>
        <v>5</v>
      </c>
      <c r="B1443" s="146" t="str">
        <f t="shared" si="150"/>
        <v>05-AURAIYA</v>
      </c>
      <c r="C1443" s="147">
        <f>'[1]AT-8_Hon_CCH_Pry'!G14</f>
        <v>361.8</v>
      </c>
      <c r="D1443" s="147">
        <f>'[1]AT-8_Hon_CCH_Pry'!J14</f>
        <v>6.46</v>
      </c>
      <c r="E1443" s="147">
        <f>'[1]AT-8_Hon_CCH_Pry'!M14</f>
        <v>337.73</v>
      </c>
      <c r="F1443" s="147">
        <f t="shared" si="151"/>
        <v>344.19</v>
      </c>
      <c r="G1443" s="128">
        <f t="shared" si="152"/>
        <v>0.95132669983416251</v>
      </c>
    </row>
    <row r="1444" spans="1:7" ht="15.75" customHeight="1">
      <c r="A1444" s="131">
        <f t="shared" si="150"/>
        <v>6</v>
      </c>
      <c r="B1444" s="146" t="str">
        <f t="shared" si="150"/>
        <v>06-AZAMGARH</v>
      </c>
      <c r="C1444" s="147">
        <f>'[1]AT-8_Hon_CCH_Pry'!G15</f>
        <v>990.6</v>
      </c>
      <c r="D1444" s="147">
        <f>'[1]AT-8_Hon_CCH_Pry'!J15</f>
        <v>10.29</v>
      </c>
      <c r="E1444" s="147">
        <f>'[1]AT-8_Hon_CCH_Pry'!M15</f>
        <v>956.91</v>
      </c>
      <c r="F1444" s="147">
        <f t="shared" si="151"/>
        <v>967.19999999999993</v>
      </c>
      <c r="G1444" s="128">
        <f t="shared" si="152"/>
        <v>0.97637795275590544</v>
      </c>
    </row>
    <row r="1445" spans="1:7" ht="15.75" customHeight="1">
      <c r="A1445" s="131">
        <f t="shared" si="150"/>
        <v>7</v>
      </c>
      <c r="B1445" s="146" t="str">
        <f t="shared" si="150"/>
        <v>07-BADAUN</v>
      </c>
      <c r="C1445" s="147">
        <f>'[1]AT-8_Hon_CCH_Pry'!G16</f>
        <v>610.5</v>
      </c>
      <c r="D1445" s="147">
        <f>'[1]AT-8_Hon_CCH_Pry'!J16</f>
        <v>17.745999999999999</v>
      </c>
      <c r="E1445" s="147">
        <f>'[1]AT-8_Hon_CCH_Pry'!M16</f>
        <v>576.29999999999995</v>
      </c>
      <c r="F1445" s="147">
        <f t="shared" si="151"/>
        <v>594.04599999999994</v>
      </c>
      <c r="G1445" s="128">
        <f t="shared" si="152"/>
        <v>0.97304832104832095</v>
      </c>
    </row>
    <row r="1446" spans="1:7" ht="15.75" customHeight="1">
      <c r="A1446" s="131">
        <f t="shared" si="150"/>
        <v>8</v>
      </c>
      <c r="B1446" s="146" t="str">
        <f t="shared" si="150"/>
        <v>08-BAGHPAT</v>
      </c>
      <c r="C1446" s="147">
        <f>'[1]AT-8_Hon_CCH_Pry'!G17</f>
        <v>170.39999999999998</v>
      </c>
      <c r="D1446" s="147">
        <f>'[1]AT-8_Hon_CCH_Pry'!J17</f>
        <v>2.74</v>
      </c>
      <c r="E1446" s="147">
        <f>'[1]AT-8_Hon_CCH_Pry'!M17</f>
        <v>161.43</v>
      </c>
      <c r="F1446" s="147">
        <f t="shared" si="151"/>
        <v>164.17000000000002</v>
      </c>
      <c r="G1446" s="128">
        <f t="shared" si="152"/>
        <v>0.9634389671361504</v>
      </c>
    </row>
    <row r="1447" spans="1:7" ht="15.75" customHeight="1">
      <c r="A1447" s="131">
        <f t="shared" si="150"/>
        <v>9</v>
      </c>
      <c r="B1447" s="146" t="str">
        <f t="shared" si="150"/>
        <v>09-BAHRAICH</v>
      </c>
      <c r="C1447" s="147">
        <f>'[1]AT-8_Hon_CCH_Pry'!G18</f>
        <v>1015.4000000000001</v>
      </c>
      <c r="D1447" s="147">
        <f>'[1]AT-8_Hon_CCH_Pry'!J18</f>
        <v>86.259999999999991</v>
      </c>
      <c r="E1447" s="147">
        <f>'[1]AT-8_Hon_CCH_Pry'!M18</f>
        <v>971.05</v>
      </c>
      <c r="F1447" s="147">
        <f t="shared" si="151"/>
        <v>1057.31</v>
      </c>
      <c r="G1447" s="128">
        <f t="shared" si="152"/>
        <v>1.0412743746306872</v>
      </c>
    </row>
    <row r="1448" spans="1:7" ht="15.75" customHeight="1">
      <c r="A1448" s="131">
        <f t="shared" si="150"/>
        <v>10</v>
      </c>
      <c r="B1448" s="146" t="str">
        <f t="shared" si="150"/>
        <v>10-BALLIA</v>
      </c>
      <c r="C1448" s="147">
        <f>'[1]AT-8_Hon_CCH_Pry'!G19</f>
        <v>754.2</v>
      </c>
      <c r="D1448" s="147">
        <f>'[1]AT-8_Hon_CCH_Pry'!J19</f>
        <v>33.269999999999996</v>
      </c>
      <c r="E1448" s="147">
        <f>'[1]AT-8_Hon_CCH_Pry'!M19</f>
        <v>698.11</v>
      </c>
      <c r="F1448" s="147">
        <f t="shared" si="151"/>
        <v>731.38</v>
      </c>
      <c r="G1448" s="128">
        <f t="shared" si="152"/>
        <v>0.96974277380005303</v>
      </c>
    </row>
    <row r="1449" spans="1:7" ht="15.75" customHeight="1">
      <c r="A1449" s="131">
        <f t="shared" si="150"/>
        <v>11</v>
      </c>
      <c r="B1449" s="146" t="str">
        <f t="shared" si="150"/>
        <v>11-BALRAMPUR</v>
      </c>
      <c r="C1449" s="147">
        <f>'[1]AT-8_Hon_CCH_Pry'!G20</f>
        <v>487.1</v>
      </c>
      <c r="D1449" s="147">
        <f>'[1]AT-8_Hon_CCH_Pry'!J20</f>
        <v>56.67</v>
      </c>
      <c r="E1449" s="147">
        <f>'[1]AT-8_Hon_CCH_Pry'!M20</f>
        <v>457.62</v>
      </c>
      <c r="F1449" s="147">
        <f t="shared" si="151"/>
        <v>514.29</v>
      </c>
      <c r="G1449" s="128">
        <f t="shared" si="152"/>
        <v>1.0558201601313897</v>
      </c>
    </row>
    <row r="1450" spans="1:7" ht="15.75" customHeight="1">
      <c r="A1450" s="131">
        <f t="shared" si="150"/>
        <v>12</v>
      </c>
      <c r="B1450" s="146" t="str">
        <f t="shared" si="150"/>
        <v>12-BANDA</v>
      </c>
      <c r="C1450" s="147">
        <f>'[1]AT-8_Hon_CCH_Pry'!G21</f>
        <v>545.5</v>
      </c>
      <c r="D1450" s="147">
        <f>'[1]AT-8_Hon_CCH_Pry'!J21</f>
        <v>12.15</v>
      </c>
      <c r="E1450" s="147">
        <f>'[1]AT-8_Hon_CCH_Pry'!M21</f>
        <v>521.25</v>
      </c>
      <c r="F1450" s="147">
        <f t="shared" si="151"/>
        <v>533.4</v>
      </c>
      <c r="G1450" s="128">
        <f t="shared" si="152"/>
        <v>0.97781851512373963</v>
      </c>
    </row>
    <row r="1451" spans="1:7" ht="15.75" customHeight="1">
      <c r="A1451" s="131">
        <f t="shared" si="150"/>
        <v>13</v>
      </c>
      <c r="B1451" s="146" t="str">
        <f t="shared" si="150"/>
        <v>13-BARABANKI</v>
      </c>
      <c r="C1451" s="147">
        <f>'[1]AT-8_Hon_CCH_Pry'!G22</f>
        <v>810.2</v>
      </c>
      <c r="D1451" s="147">
        <f>'[1]AT-8_Hon_CCH_Pry'!J22</f>
        <v>3.1900000000000048</v>
      </c>
      <c r="E1451" s="147">
        <f>'[1]AT-8_Hon_CCH_Pry'!M22</f>
        <v>754.38</v>
      </c>
      <c r="F1451" s="147">
        <f t="shared" si="151"/>
        <v>757.57</v>
      </c>
      <c r="G1451" s="128">
        <f t="shared" si="152"/>
        <v>0.9350407306837818</v>
      </c>
    </row>
    <row r="1452" spans="1:7" ht="15.75" customHeight="1">
      <c r="A1452" s="131">
        <f t="shared" si="150"/>
        <v>14</v>
      </c>
      <c r="B1452" s="146" t="str">
        <f t="shared" si="150"/>
        <v>14-BAREILY</v>
      </c>
      <c r="C1452" s="147">
        <f>'[1]AT-8_Hon_CCH_Pry'!G23</f>
        <v>677.3</v>
      </c>
      <c r="D1452" s="147">
        <f>'[1]AT-8_Hon_CCH_Pry'!J23</f>
        <v>12.61</v>
      </c>
      <c r="E1452" s="147">
        <f>'[1]AT-8_Hon_CCH_Pry'!M23</f>
        <v>635.99</v>
      </c>
      <c r="F1452" s="147">
        <f t="shared" si="151"/>
        <v>648.6</v>
      </c>
      <c r="G1452" s="128">
        <f t="shared" si="152"/>
        <v>0.9576258674147351</v>
      </c>
    </row>
    <row r="1453" spans="1:7" ht="15.75" customHeight="1">
      <c r="A1453" s="131">
        <f t="shared" si="150"/>
        <v>15</v>
      </c>
      <c r="B1453" s="146" t="str">
        <f t="shared" si="150"/>
        <v>15-BASTI</v>
      </c>
      <c r="C1453" s="147">
        <f>'[1]AT-8_Hon_CCH_Pry'!G24</f>
        <v>596.5</v>
      </c>
      <c r="D1453" s="147">
        <f>'[1]AT-8_Hon_CCH_Pry'!J24</f>
        <v>59.919999999999995</v>
      </c>
      <c r="E1453" s="147">
        <f>'[1]AT-8_Hon_CCH_Pry'!M24</f>
        <v>565.56999999999994</v>
      </c>
      <c r="F1453" s="147">
        <f t="shared" si="151"/>
        <v>625.4899999999999</v>
      </c>
      <c r="G1453" s="128">
        <f t="shared" si="152"/>
        <v>1.0486001676445933</v>
      </c>
    </row>
    <row r="1454" spans="1:7" ht="15.75" customHeight="1">
      <c r="A1454" s="131">
        <f t="shared" si="150"/>
        <v>16</v>
      </c>
      <c r="B1454" s="146" t="str">
        <f t="shared" si="150"/>
        <v>16-BHADOHI</v>
      </c>
      <c r="C1454" s="147">
        <f>'[1]AT-8_Hon_CCH_Pry'!G25</f>
        <v>308</v>
      </c>
      <c r="D1454" s="147">
        <f>'[1]AT-8_Hon_CCH_Pry'!J25</f>
        <v>30.690000000000005</v>
      </c>
      <c r="E1454" s="147">
        <f>'[1]AT-8_Hon_CCH_Pry'!M25</f>
        <v>297.24</v>
      </c>
      <c r="F1454" s="147">
        <f t="shared" si="151"/>
        <v>327.93</v>
      </c>
      <c r="G1454" s="128">
        <f t="shared" si="152"/>
        <v>1.0647077922077923</v>
      </c>
    </row>
    <row r="1455" spans="1:7" ht="15.75" customHeight="1">
      <c r="A1455" s="131">
        <f t="shared" ref="A1455:B1470" si="153">A55</f>
        <v>17</v>
      </c>
      <c r="B1455" s="146" t="str">
        <f t="shared" si="153"/>
        <v>17-BIJNOUR</v>
      </c>
      <c r="C1455" s="147">
        <f>'[1]AT-8_Hon_CCH_Pry'!G26</f>
        <v>597.5</v>
      </c>
      <c r="D1455" s="147">
        <f>'[1]AT-8_Hon_CCH_Pry'!J26</f>
        <v>30.669999999999998</v>
      </c>
      <c r="E1455" s="147">
        <f>'[1]AT-8_Hon_CCH_Pry'!M26</f>
        <v>578.94000000000005</v>
      </c>
      <c r="F1455" s="147">
        <f t="shared" si="151"/>
        <v>609.61</v>
      </c>
      <c r="G1455" s="128">
        <f t="shared" si="152"/>
        <v>1.0202677824267783</v>
      </c>
    </row>
    <row r="1456" spans="1:7" ht="15.75" customHeight="1">
      <c r="A1456" s="131">
        <f t="shared" si="153"/>
        <v>18</v>
      </c>
      <c r="B1456" s="146" t="str">
        <f t="shared" si="153"/>
        <v>18-BULANDSHAHAR</v>
      </c>
      <c r="C1456" s="147">
        <f>'[1]AT-8_Hon_CCH_Pry'!G27</f>
        <v>495.1</v>
      </c>
      <c r="D1456" s="147">
        <f>'[1]AT-8_Hon_CCH_Pry'!J27</f>
        <v>52.890000000000008</v>
      </c>
      <c r="E1456" s="147">
        <f>'[1]AT-8_Hon_CCH_Pry'!M27</f>
        <v>494.78999999999996</v>
      </c>
      <c r="F1456" s="147">
        <f t="shared" si="151"/>
        <v>547.67999999999995</v>
      </c>
      <c r="G1456" s="128">
        <f t="shared" si="152"/>
        <v>1.1062007675217127</v>
      </c>
    </row>
    <row r="1457" spans="1:7" ht="15.75" customHeight="1">
      <c r="A1457" s="131">
        <f t="shared" si="153"/>
        <v>19</v>
      </c>
      <c r="B1457" s="146" t="str">
        <f t="shared" si="153"/>
        <v>19-CHANDAULI</v>
      </c>
      <c r="C1457" s="147">
        <f>'[1]AT-8_Hon_CCH_Pry'!G28</f>
        <v>456</v>
      </c>
      <c r="D1457" s="147">
        <f>'[1]AT-8_Hon_CCH_Pry'!J28</f>
        <v>44.97999999999999</v>
      </c>
      <c r="E1457" s="147">
        <f>'[1]AT-8_Hon_CCH_Pry'!M28</f>
        <v>451.65</v>
      </c>
      <c r="F1457" s="147">
        <f t="shared" si="151"/>
        <v>496.63</v>
      </c>
      <c r="G1457" s="128">
        <f t="shared" si="152"/>
        <v>1.0891008771929824</v>
      </c>
    </row>
    <row r="1458" spans="1:7" ht="15.75" customHeight="1">
      <c r="A1458" s="131">
        <f t="shared" si="153"/>
        <v>20</v>
      </c>
      <c r="B1458" s="146" t="str">
        <f t="shared" si="153"/>
        <v>20-CHITRAKOOT</v>
      </c>
      <c r="C1458" s="147">
        <f>'[1]AT-8_Hon_CCH_Pry'!G29</f>
        <v>358.5</v>
      </c>
      <c r="D1458" s="147">
        <f>'[1]AT-8_Hon_CCH_Pry'!J29</f>
        <v>4.84</v>
      </c>
      <c r="E1458" s="147">
        <f>'[1]AT-8_Hon_CCH_Pry'!M29</f>
        <v>348.29999999999995</v>
      </c>
      <c r="F1458" s="147">
        <f t="shared" si="151"/>
        <v>353.13999999999993</v>
      </c>
      <c r="G1458" s="128">
        <f t="shared" si="152"/>
        <v>0.98504881450488124</v>
      </c>
    </row>
    <row r="1459" spans="1:7" ht="15.75" customHeight="1">
      <c r="A1459" s="131">
        <f t="shared" si="153"/>
        <v>21</v>
      </c>
      <c r="B1459" s="146" t="str">
        <f t="shared" si="153"/>
        <v>21-AMETHI</v>
      </c>
      <c r="C1459" s="147">
        <f>'[1]AT-8_Hon_CCH_Pry'!G30</f>
        <v>448.20000000000005</v>
      </c>
      <c r="D1459" s="147">
        <f>'[1]AT-8_Hon_CCH_Pry'!J30</f>
        <v>-11.510000000000012</v>
      </c>
      <c r="E1459" s="147">
        <f>'[1]AT-8_Hon_CCH_Pry'!M30</f>
        <v>427.90999999999997</v>
      </c>
      <c r="F1459" s="147">
        <f t="shared" si="151"/>
        <v>416.4</v>
      </c>
      <c r="G1459" s="128">
        <f t="shared" si="152"/>
        <v>0.92904953145916991</v>
      </c>
    </row>
    <row r="1460" spans="1:7" ht="15.75" customHeight="1">
      <c r="A1460" s="131">
        <f t="shared" si="153"/>
        <v>22</v>
      </c>
      <c r="B1460" s="146" t="str">
        <f t="shared" si="153"/>
        <v>22-DEORIA</v>
      </c>
      <c r="C1460" s="147">
        <f>'[1]AT-8_Hon_CCH_Pry'!G31</f>
        <v>713.2</v>
      </c>
      <c r="D1460" s="147">
        <f>'[1]AT-8_Hon_CCH_Pry'!J31</f>
        <v>34.009999999999991</v>
      </c>
      <c r="E1460" s="147">
        <f>'[1]AT-8_Hon_CCH_Pry'!M31</f>
        <v>628.99</v>
      </c>
      <c r="F1460" s="147">
        <f t="shared" si="151"/>
        <v>663</v>
      </c>
      <c r="G1460" s="128">
        <f t="shared" si="152"/>
        <v>0.92961301177790234</v>
      </c>
    </row>
    <row r="1461" spans="1:7" ht="15.75" customHeight="1">
      <c r="A1461" s="131">
        <f t="shared" si="153"/>
        <v>23</v>
      </c>
      <c r="B1461" s="146" t="str">
        <f t="shared" si="153"/>
        <v>23-ETAH</v>
      </c>
      <c r="C1461" s="147">
        <f>'[1]AT-8_Hon_CCH_Pry'!G32</f>
        <v>442.29999999999995</v>
      </c>
      <c r="D1461" s="147">
        <f>'[1]AT-8_Hon_CCH_Pry'!J32</f>
        <v>0.31999999999999318</v>
      </c>
      <c r="E1461" s="147">
        <f>'[1]AT-8_Hon_CCH_Pry'!M32</f>
        <v>415.61</v>
      </c>
      <c r="F1461" s="147">
        <f t="shared" si="151"/>
        <v>415.93</v>
      </c>
      <c r="G1461" s="128">
        <f t="shared" si="152"/>
        <v>0.94037983269274261</v>
      </c>
    </row>
    <row r="1462" spans="1:7" ht="15.75" customHeight="1">
      <c r="A1462" s="131">
        <f t="shared" si="153"/>
        <v>24</v>
      </c>
      <c r="B1462" s="146" t="str">
        <f t="shared" si="153"/>
        <v>24-FAIZABAD</v>
      </c>
      <c r="C1462" s="147">
        <f>'[1]AT-8_Hon_CCH_Pry'!G33</f>
        <v>570.6</v>
      </c>
      <c r="D1462" s="147">
        <f>'[1]AT-8_Hon_CCH_Pry'!J33</f>
        <v>-28.270000000000003</v>
      </c>
      <c r="E1462" s="147">
        <f>'[1]AT-8_Hon_CCH_Pry'!M33</f>
        <v>546.92999999999995</v>
      </c>
      <c r="F1462" s="147">
        <f t="shared" si="151"/>
        <v>518.66</v>
      </c>
      <c r="G1462" s="128">
        <f t="shared" si="152"/>
        <v>0.90897301086575522</v>
      </c>
    </row>
    <row r="1463" spans="1:7" ht="15.75" customHeight="1">
      <c r="A1463" s="131">
        <f t="shared" si="153"/>
        <v>25</v>
      </c>
      <c r="B1463" s="146" t="str">
        <f t="shared" si="153"/>
        <v>25-FARRUKHABAD</v>
      </c>
      <c r="C1463" s="147">
        <f>'[1]AT-8_Hon_CCH_Pry'!G34</f>
        <v>462.6</v>
      </c>
      <c r="D1463" s="147">
        <f>'[1]AT-8_Hon_CCH_Pry'!J34</f>
        <v>8.16</v>
      </c>
      <c r="E1463" s="147">
        <f>'[1]AT-8_Hon_CCH_Pry'!M34</f>
        <v>423.79</v>
      </c>
      <c r="F1463" s="147">
        <f t="shared" si="151"/>
        <v>431.95000000000005</v>
      </c>
      <c r="G1463" s="128">
        <f t="shared" si="152"/>
        <v>0.93374405533938609</v>
      </c>
    </row>
    <row r="1464" spans="1:7" ht="15.75" customHeight="1">
      <c r="A1464" s="131">
        <f t="shared" si="153"/>
        <v>26</v>
      </c>
      <c r="B1464" s="146" t="str">
        <f t="shared" si="153"/>
        <v>26-FATEHPUR</v>
      </c>
      <c r="C1464" s="147">
        <f>'[1]AT-8_Hon_CCH_Pry'!G35</f>
        <v>665.6</v>
      </c>
      <c r="D1464" s="147">
        <f>'[1]AT-8_Hon_CCH_Pry'!J35</f>
        <v>40.686000000000007</v>
      </c>
      <c r="E1464" s="147">
        <f>'[1]AT-8_Hon_CCH_Pry'!M35</f>
        <v>555.18000000000006</v>
      </c>
      <c r="F1464" s="147">
        <f t="shared" si="151"/>
        <v>595.8660000000001</v>
      </c>
      <c r="G1464" s="128">
        <f t="shared" si="152"/>
        <v>0.89523137019230781</v>
      </c>
    </row>
    <row r="1465" spans="1:7" ht="15.75" customHeight="1">
      <c r="A1465" s="131">
        <f t="shared" si="153"/>
        <v>27</v>
      </c>
      <c r="B1465" s="146" t="str">
        <f t="shared" si="153"/>
        <v>27-FIROZABAD</v>
      </c>
      <c r="C1465" s="147">
        <f>'[1]AT-8_Hon_CCH_Pry'!G36</f>
        <v>414.5</v>
      </c>
      <c r="D1465" s="147">
        <f>'[1]AT-8_Hon_CCH_Pry'!J36</f>
        <v>-3.8900000000000006</v>
      </c>
      <c r="E1465" s="147">
        <f>'[1]AT-8_Hon_CCH_Pry'!M36</f>
        <v>386.65</v>
      </c>
      <c r="F1465" s="147">
        <f t="shared" si="151"/>
        <v>382.76</v>
      </c>
      <c r="G1465" s="128">
        <f t="shared" si="152"/>
        <v>0.92342581423401682</v>
      </c>
    </row>
    <row r="1466" spans="1:7" ht="15.75" customHeight="1">
      <c r="A1466" s="131">
        <f t="shared" si="153"/>
        <v>28</v>
      </c>
      <c r="B1466" s="146" t="str">
        <f t="shared" si="153"/>
        <v>28-G.B. NAGAR</v>
      </c>
      <c r="C1466" s="147">
        <f>'[1]AT-8_Hon_CCH_Pry'!G37</f>
        <v>16.5</v>
      </c>
      <c r="D1466" s="147">
        <f>'[1]AT-8_Hon_CCH_Pry'!J37</f>
        <v>1.19</v>
      </c>
      <c r="E1466" s="147">
        <f>'[1]AT-8_Hon_CCH_Pry'!M37</f>
        <v>15.14</v>
      </c>
      <c r="F1466" s="147">
        <f t="shared" si="151"/>
        <v>16.330000000000002</v>
      </c>
      <c r="G1466" s="128">
        <f t="shared" si="152"/>
        <v>0.98969696969696985</v>
      </c>
    </row>
    <row r="1467" spans="1:7" ht="15.75" customHeight="1">
      <c r="A1467" s="131">
        <f t="shared" si="153"/>
        <v>29</v>
      </c>
      <c r="B1467" s="146" t="str">
        <f t="shared" si="153"/>
        <v>29-GHAZIPUR</v>
      </c>
      <c r="C1467" s="147">
        <f>'[1]AT-8_Hon_CCH_Pry'!G38</f>
        <v>796.8</v>
      </c>
      <c r="D1467" s="147">
        <f>'[1]AT-8_Hon_CCH_Pry'!J38</f>
        <v>16.59</v>
      </c>
      <c r="E1467" s="147">
        <f>'[1]AT-8_Hon_CCH_Pry'!M38</f>
        <v>745.92000000000007</v>
      </c>
      <c r="F1467" s="147">
        <f t="shared" si="151"/>
        <v>762.5100000000001</v>
      </c>
      <c r="G1467" s="128">
        <f t="shared" si="152"/>
        <v>0.95696536144578337</v>
      </c>
    </row>
    <row r="1468" spans="1:7" ht="15.75" customHeight="1">
      <c r="A1468" s="131">
        <f t="shared" si="153"/>
        <v>30</v>
      </c>
      <c r="B1468" s="146" t="str">
        <f t="shared" si="153"/>
        <v>30-GHAZIYABAD</v>
      </c>
      <c r="C1468" s="147">
        <f>'[1]AT-8_Hon_CCH_Pry'!G39</f>
        <v>21.5</v>
      </c>
      <c r="D1468" s="147">
        <f>'[1]AT-8_Hon_CCH_Pry'!J39</f>
        <v>-16.96</v>
      </c>
      <c r="E1468" s="147">
        <f>'[1]AT-8_Hon_CCH_Pry'!M39</f>
        <v>73.05</v>
      </c>
      <c r="F1468" s="147">
        <f t="shared" si="151"/>
        <v>56.089999999999996</v>
      </c>
      <c r="G1468" s="128">
        <f t="shared" si="152"/>
        <v>2.6088372093023255</v>
      </c>
    </row>
    <row r="1469" spans="1:7" ht="15.75" customHeight="1">
      <c r="A1469" s="131">
        <f t="shared" si="153"/>
        <v>31</v>
      </c>
      <c r="B1469" s="146" t="str">
        <f t="shared" si="153"/>
        <v>31-GONDA</v>
      </c>
      <c r="C1469" s="147">
        <f>'[1]AT-8_Hon_CCH_Pry'!G40</f>
        <v>839.5</v>
      </c>
      <c r="D1469" s="147">
        <f>'[1]AT-8_Hon_CCH_Pry'!J40</f>
        <v>91.100000000000009</v>
      </c>
      <c r="E1469" s="147">
        <f>'[1]AT-8_Hon_CCH_Pry'!M40</f>
        <v>790.69</v>
      </c>
      <c r="F1469" s="147">
        <f t="shared" si="151"/>
        <v>881.79000000000008</v>
      </c>
      <c r="G1469" s="128">
        <f t="shared" si="152"/>
        <v>1.0503752233472305</v>
      </c>
    </row>
    <row r="1470" spans="1:7" ht="15.75" customHeight="1">
      <c r="A1470" s="131">
        <f t="shared" si="153"/>
        <v>32</v>
      </c>
      <c r="B1470" s="146" t="str">
        <f t="shared" si="153"/>
        <v>32-GORAKHPUR</v>
      </c>
      <c r="C1470" s="147">
        <f>'[1]AT-8_Hon_CCH_Pry'!G41</f>
        <v>877.7</v>
      </c>
      <c r="D1470" s="147">
        <f>'[1]AT-8_Hon_CCH_Pry'!J41</f>
        <v>-0.86999999999999744</v>
      </c>
      <c r="E1470" s="147">
        <f>'[1]AT-8_Hon_CCH_Pry'!M41</f>
        <v>837.48</v>
      </c>
      <c r="F1470" s="147">
        <f t="shared" si="151"/>
        <v>836.61</v>
      </c>
      <c r="G1470" s="128">
        <f t="shared" si="152"/>
        <v>0.95318445938247687</v>
      </c>
    </row>
    <row r="1471" spans="1:7" ht="15.75" customHeight="1">
      <c r="A1471" s="131">
        <f t="shared" ref="A1471:B1486" si="154">A71</f>
        <v>33</v>
      </c>
      <c r="B1471" s="146" t="str">
        <f t="shared" si="154"/>
        <v>33-HAMEERPUR</v>
      </c>
      <c r="C1471" s="147">
        <f>'[1]AT-8_Hon_CCH_Pry'!G42</f>
        <v>286.2</v>
      </c>
      <c r="D1471" s="147">
        <f>'[1]AT-8_Hon_CCH_Pry'!J42</f>
        <v>5.93</v>
      </c>
      <c r="E1471" s="147">
        <f>'[1]AT-8_Hon_CCH_Pry'!M42</f>
        <v>275.26</v>
      </c>
      <c r="F1471" s="147">
        <f t="shared" si="151"/>
        <v>281.19</v>
      </c>
      <c r="G1471" s="128">
        <f t="shared" si="152"/>
        <v>0.98249475890985327</v>
      </c>
    </row>
    <row r="1472" spans="1:7" ht="15.75" customHeight="1">
      <c r="A1472" s="131">
        <f t="shared" si="154"/>
        <v>34</v>
      </c>
      <c r="B1472" s="146" t="str">
        <f t="shared" si="154"/>
        <v>34-HARDOI</v>
      </c>
      <c r="C1472" s="147">
        <f>'[1]AT-8_Hon_CCH_Pry'!G43</f>
        <v>1095.5999999999999</v>
      </c>
      <c r="D1472" s="147">
        <f>'[1]AT-8_Hon_CCH_Pry'!J43</f>
        <v>45.97</v>
      </c>
      <c r="E1472" s="147">
        <f>'[1]AT-8_Hon_CCH_Pry'!M43</f>
        <v>1047.71</v>
      </c>
      <c r="F1472" s="147">
        <f t="shared" si="151"/>
        <v>1093.68</v>
      </c>
      <c r="G1472" s="128">
        <f t="shared" si="152"/>
        <v>0.99824753559693336</v>
      </c>
    </row>
    <row r="1473" spans="1:7" ht="15.75" customHeight="1">
      <c r="A1473" s="131">
        <f t="shared" si="154"/>
        <v>35</v>
      </c>
      <c r="B1473" s="146" t="str">
        <f t="shared" si="154"/>
        <v>35-HATHRAS</v>
      </c>
      <c r="C1473" s="147">
        <f>'[1]AT-8_Hon_CCH_Pry'!G44</f>
        <v>262.7</v>
      </c>
      <c r="D1473" s="147">
        <f>'[1]AT-8_Hon_CCH_Pry'!J44</f>
        <v>3.6000000000000014</v>
      </c>
      <c r="E1473" s="147">
        <f>'[1]AT-8_Hon_CCH_Pry'!M44</f>
        <v>257.10000000000002</v>
      </c>
      <c r="F1473" s="147">
        <f t="shared" si="151"/>
        <v>260.70000000000005</v>
      </c>
      <c r="G1473" s="128">
        <f t="shared" si="152"/>
        <v>0.99238675295013346</v>
      </c>
    </row>
    <row r="1474" spans="1:7" ht="15.75" customHeight="1">
      <c r="A1474" s="131">
        <f t="shared" si="154"/>
        <v>36</v>
      </c>
      <c r="B1474" s="146" t="str">
        <f t="shared" si="154"/>
        <v>36-ITAWAH</v>
      </c>
      <c r="C1474" s="147">
        <f>'[1]AT-8_Hon_CCH_Pry'!G45</f>
        <v>382</v>
      </c>
      <c r="D1474" s="147">
        <f>'[1]AT-8_Hon_CCH_Pry'!J45</f>
        <v>71.490000000000009</v>
      </c>
      <c r="E1474" s="147">
        <f>'[1]AT-8_Hon_CCH_Pry'!M45</f>
        <v>313.48</v>
      </c>
      <c r="F1474" s="147">
        <f t="shared" si="151"/>
        <v>384.97</v>
      </c>
      <c r="G1474" s="128">
        <f t="shared" si="152"/>
        <v>1.0077748691099477</v>
      </c>
    </row>
    <row r="1475" spans="1:7" ht="15.75" customHeight="1">
      <c r="A1475" s="131">
        <f t="shared" si="154"/>
        <v>37</v>
      </c>
      <c r="B1475" s="146" t="str">
        <f t="shared" si="154"/>
        <v>37-J.P. NAGAR</v>
      </c>
      <c r="C1475" s="147">
        <f>'[1]AT-8_Hon_CCH_Pry'!G46</f>
        <v>307.10000000000002</v>
      </c>
      <c r="D1475" s="147">
        <f>'[1]AT-8_Hon_CCH_Pry'!J46</f>
        <v>24.22</v>
      </c>
      <c r="E1475" s="147">
        <f>'[1]AT-8_Hon_CCH_Pry'!M46</f>
        <v>292.94</v>
      </c>
      <c r="F1475" s="147">
        <f t="shared" si="151"/>
        <v>317.15999999999997</v>
      </c>
      <c r="G1475" s="128">
        <f t="shared" si="152"/>
        <v>1.0327580592640833</v>
      </c>
    </row>
    <row r="1476" spans="1:7" ht="15.75" customHeight="1">
      <c r="A1476" s="131">
        <f t="shared" si="154"/>
        <v>38</v>
      </c>
      <c r="B1476" s="146" t="str">
        <f t="shared" si="154"/>
        <v>38-JALAUN</v>
      </c>
      <c r="C1476" s="147">
        <f>'[1]AT-8_Hon_CCH_Pry'!G47</f>
        <v>390.79999999999995</v>
      </c>
      <c r="D1476" s="147">
        <f>'[1]AT-8_Hon_CCH_Pry'!J47</f>
        <v>5.69</v>
      </c>
      <c r="E1476" s="147">
        <f>'[1]AT-8_Hon_CCH_Pry'!M47</f>
        <v>372.15999999999997</v>
      </c>
      <c r="F1476" s="147">
        <f t="shared" si="151"/>
        <v>377.84999999999997</v>
      </c>
      <c r="G1476" s="128">
        <f t="shared" si="152"/>
        <v>0.96686284544524059</v>
      </c>
    </row>
    <row r="1477" spans="1:7" ht="15.75" customHeight="1">
      <c r="A1477" s="131">
        <f t="shared" si="154"/>
        <v>39</v>
      </c>
      <c r="B1477" s="146" t="str">
        <f t="shared" si="154"/>
        <v>39-JAUNPUR</v>
      </c>
      <c r="C1477" s="147">
        <f>'[1]AT-8_Hon_CCH_Pry'!G48</f>
        <v>949.7</v>
      </c>
      <c r="D1477" s="147">
        <f>'[1]AT-8_Hon_CCH_Pry'!J48</f>
        <v>-171.32999999999998</v>
      </c>
      <c r="E1477" s="147">
        <f>'[1]AT-8_Hon_CCH_Pry'!M48</f>
        <v>891.5</v>
      </c>
      <c r="F1477" s="147">
        <f t="shared" si="151"/>
        <v>720.17000000000007</v>
      </c>
      <c r="G1477" s="128">
        <f t="shared" si="152"/>
        <v>0.75831315152153311</v>
      </c>
    </row>
    <row r="1478" spans="1:7" ht="15.75" customHeight="1">
      <c r="A1478" s="131">
        <f t="shared" si="154"/>
        <v>40</v>
      </c>
      <c r="B1478" s="146" t="str">
        <f t="shared" si="154"/>
        <v>40-JHANSI</v>
      </c>
      <c r="C1478" s="147">
        <f>'[1]AT-8_Hon_CCH_Pry'!G49</f>
        <v>424.3</v>
      </c>
      <c r="D1478" s="147">
        <f>'[1]AT-8_Hon_CCH_Pry'!J49</f>
        <v>5.53</v>
      </c>
      <c r="E1478" s="147">
        <f>'[1]AT-8_Hon_CCH_Pry'!M49</f>
        <v>406.19</v>
      </c>
      <c r="F1478" s="147">
        <f t="shared" si="151"/>
        <v>411.71999999999997</v>
      </c>
      <c r="G1478" s="128">
        <f t="shared" si="152"/>
        <v>0.97035116662738619</v>
      </c>
    </row>
    <row r="1479" spans="1:7" ht="15.75" customHeight="1">
      <c r="A1479" s="131">
        <f t="shared" si="154"/>
        <v>41</v>
      </c>
      <c r="B1479" s="146" t="str">
        <f t="shared" si="154"/>
        <v>41-KANNAUJ</v>
      </c>
      <c r="C1479" s="147">
        <f>'[1]AT-8_Hon_CCH_Pry'!G50</f>
        <v>406.4</v>
      </c>
      <c r="D1479" s="147">
        <f>'[1]AT-8_Hon_CCH_Pry'!J50</f>
        <v>140.19</v>
      </c>
      <c r="E1479" s="147">
        <f>'[1]AT-8_Hon_CCH_Pry'!M50</f>
        <v>333.19</v>
      </c>
      <c r="F1479" s="147">
        <f t="shared" si="151"/>
        <v>473.38</v>
      </c>
      <c r="G1479" s="128">
        <f t="shared" si="152"/>
        <v>1.1648129921259842</v>
      </c>
    </row>
    <row r="1480" spans="1:7" ht="15.75" customHeight="1">
      <c r="A1480" s="131">
        <f t="shared" si="154"/>
        <v>42</v>
      </c>
      <c r="B1480" s="146" t="str">
        <f t="shared" si="154"/>
        <v>42-KANPUR DEHAT</v>
      </c>
      <c r="C1480" s="147">
        <f>'[1]AT-8_Hon_CCH_Pry'!G51</f>
        <v>501.1</v>
      </c>
      <c r="D1480" s="147">
        <f>'[1]AT-8_Hon_CCH_Pry'!J51</f>
        <v>10.61</v>
      </c>
      <c r="E1480" s="147">
        <f>'[1]AT-8_Hon_CCH_Pry'!M51</f>
        <v>466.3</v>
      </c>
      <c r="F1480" s="147">
        <f t="shared" si="151"/>
        <v>476.91</v>
      </c>
      <c r="G1480" s="128">
        <f t="shared" si="152"/>
        <v>0.95172620235481942</v>
      </c>
    </row>
    <row r="1481" spans="1:7" ht="15.75" customHeight="1">
      <c r="A1481" s="131">
        <f t="shared" si="154"/>
        <v>43</v>
      </c>
      <c r="B1481" s="146" t="str">
        <f t="shared" si="154"/>
        <v>43-KANPUR NAGAR</v>
      </c>
      <c r="C1481" s="147">
        <f>'[1]AT-8_Hon_CCH_Pry'!G52</f>
        <v>423.4</v>
      </c>
      <c r="D1481" s="147">
        <f>'[1]AT-8_Hon_CCH_Pry'!J52</f>
        <v>26.54</v>
      </c>
      <c r="E1481" s="147">
        <f>'[1]AT-8_Hon_CCH_Pry'!M52</f>
        <v>404.67</v>
      </c>
      <c r="F1481" s="147">
        <f t="shared" si="151"/>
        <v>431.21000000000004</v>
      </c>
      <c r="G1481" s="128">
        <f t="shared" si="152"/>
        <v>1.018445914029287</v>
      </c>
    </row>
    <row r="1482" spans="1:7" ht="15.75" customHeight="1">
      <c r="A1482" s="131">
        <f t="shared" si="154"/>
        <v>44</v>
      </c>
      <c r="B1482" s="146" t="str">
        <f t="shared" si="154"/>
        <v>44-KAAS GANJ</v>
      </c>
      <c r="C1482" s="147">
        <f>'[1]AT-8_Hon_CCH_Pry'!G53</f>
        <v>343</v>
      </c>
      <c r="D1482" s="147">
        <f>'[1]AT-8_Hon_CCH_Pry'!J53</f>
        <v>46.86</v>
      </c>
      <c r="E1482" s="147">
        <f>'[1]AT-8_Hon_CCH_Pry'!M53</f>
        <v>317.95000000000005</v>
      </c>
      <c r="F1482" s="147">
        <f t="shared" si="151"/>
        <v>364.81000000000006</v>
      </c>
      <c r="G1482" s="128">
        <f t="shared" si="152"/>
        <v>1.0635860058309039</v>
      </c>
    </row>
    <row r="1483" spans="1:7" ht="15.75" customHeight="1">
      <c r="A1483" s="131">
        <f t="shared" si="154"/>
        <v>45</v>
      </c>
      <c r="B1483" s="146" t="str">
        <f t="shared" si="154"/>
        <v>45-KAUSHAMBI</v>
      </c>
      <c r="C1483" s="147">
        <f>'[1]AT-8_Hon_CCH_Pry'!G54</f>
        <v>336.2</v>
      </c>
      <c r="D1483" s="147">
        <f>'[1]AT-8_Hon_CCH_Pry'!J54</f>
        <v>-0.49</v>
      </c>
      <c r="E1483" s="147">
        <f>'[1]AT-8_Hon_CCH_Pry'!M54</f>
        <v>329.62</v>
      </c>
      <c r="F1483" s="147">
        <f t="shared" si="151"/>
        <v>329.13</v>
      </c>
      <c r="G1483" s="128">
        <f t="shared" si="152"/>
        <v>0.9789708506841166</v>
      </c>
    </row>
    <row r="1484" spans="1:7" ht="15.75" customHeight="1">
      <c r="A1484" s="131">
        <f t="shared" si="154"/>
        <v>46</v>
      </c>
      <c r="B1484" s="146" t="str">
        <f t="shared" si="154"/>
        <v>46-KUSHINAGAR</v>
      </c>
      <c r="C1484" s="147">
        <f>'[1]AT-8_Hon_CCH_Pry'!G55</f>
        <v>837.5</v>
      </c>
      <c r="D1484" s="147">
        <f>'[1]AT-8_Hon_CCH_Pry'!J55</f>
        <v>45.390000000000008</v>
      </c>
      <c r="E1484" s="147">
        <f>'[1]AT-8_Hon_CCH_Pry'!M55</f>
        <v>809.13000000000011</v>
      </c>
      <c r="F1484" s="147">
        <f t="shared" si="151"/>
        <v>854.5200000000001</v>
      </c>
      <c r="G1484" s="128">
        <f t="shared" si="152"/>
        <v>1.0203223880597017</v>
      </c>
    </row>
    <row r="1485" spans="1:7" ht="15.75" customHeight="1">
      <c r="A1485" s="131">
        <f t="shared" si="154"/>
        <v>47</v>
      </c>
      <c r="B1485" s="146" t="str">
        <f t="shared" si="154"/>
        <v>47-LAKHIMPUR KHERI</v>
      </c>
      <c r="C1485" s="147">
        <f>'[1]AT-8_Hon_CCH_Pry'!G56</f>
        <v>1029.7</v>
      </c>
      <c r="D1485" s="147">
        <f>'[1]AT-8_Hon_CCH_Pry'!J56</f>
        <v>-24.46</v>
      </c>
      <c r="E1485" s="147">
        <f>'[1]AT-8_Hon_CCH_Pry'!M56</f>
        <v>973.39</v>
      </c>
      <c r="F1485" s="147">
        <f t="shared" si="151"/>
        <v>948.93</v>
      </c>
      <c r="G1485" s="128">
        <f t="shared" si="152"/>
        <v>0.92155967757599289</v>
      </c>
    </row>
    <row r="1486" spans="1:7" ht="15.75" customHeight="1">
      <c r="A1486" s="131">
        <f t="shared" si="154"/>
        <v>48</v>
      </c>
      <c r="B1486" s="146" t="str">
        <f t="shared" si="154"/>
        <v>48-LALITPUR</v>
      </c>
      <c r="C1486" s="147">
        <f>'[1]AT-8_Hon_CCH_Pry'!G57</f>
        <v>419.7</v>
      </c>
      <c r="D1486" s="147">
        <f>'[1]AT-8_Hon_CCH_Pry'!J57</f>
        <v>39.58</v>
      </c>
      <c r="E1486" s="147">
        <f>'[1]AT-8_Hon_CCH_Pry'!M57</f>
        <v>386.78</v>
      </c>
      <c r="F1486" s="147">
        <f t="shared" si="151"/>
        <v>426.35999999999996</v>
      </c>
      <c r="G1486" s="128">
        <f t="shared" si="152"/>
        <v>1.0158684774839171</v>
      </c>
    </row>
    <row r="1487" spans="1:7" ht="15.75" customHeight="1">
      <c r="A1487" s="131">
        <f t="shared" ref="A1487:B1502" si="155">A87</f>
        <v>49</v>
      </c>
      <c r="B1487" s="146" t="str">
        <f t="shared" si="155"/>
        <v>49-LUCKNOW</v>
      </c>
      <c r="C1487" s="147">
        <f>'[1]AT-8_Hon_CCH_Pry'!G58</f>
        <v>412.29999999999995</v>
      </c>
      <c r="D1487" s="147">
        <f>'[1]AT-8_Hon_CCH_Pry'!J58</f>
        <v>-4.8099999999999996</v>
      </c>
      <c r="E1487" s="147">
        <f>'[1]AT-8_Hon_CCH_Pry'!M58</f>
        <v>413.37</v>
      </c>
      <c r="F1487" s="147">
        <f t="shared" si="151"/>
        <v>408.56</v>
      </c>
      <c r="G1487" s="128">
        <f t="shared" si="152"/>
        <v>0.99092893524132919</v>
      </c>
    </row>
    <row r="1488" spans="1:7" ht="15.75" customHeight="1">
      <c r="A1488" s="131">
        <f t="shared" si="155"/>
        <v>50</v>
      </c>
      <c r="B1488" s="146" t="str">
        <f t="shared" si="155"/>
        <v>50-MAHOBA</v>
      </c>
      <c r="C1488" s="147">
        <f>'[1]AT-8_Hon_CCH_Pry'!G59</f>
        <v>261.39999999999998</v>
      </c>
      <c r="D1488" s="147">
        <f>'[1]AT-8_Hon_CCH_Pry'!J59</f>
        <v>17.21</v>
      </c>
      <c r="E1488" s="147">
        <f>'[1]AT-8_Hon_CCH_Pry'!M59</f>
        <v>250.04000000000002</v>
      </c>
      <c r="F1488" s="147">
        <f t="shared" si="151"/>
        <v>267.25</v>
      </c>
      <c r="G1488" s="128">
        <f t="shared" si="152"/>
        <v>1.0223794950267791</v>
      </c>
    </row>
    <row r="1489" spans="1:7" ht="15.75" customHeight="1">
      <c r="A1489" s="131">
        <f t="shared" si="155"/>
        <v>51</v>
      </c>
      <c r="B1489" s="146" t="str">
        <f t="shared" si="155"/>
        <v>51-MAHRAJGANJ</v>
      </c>
      <c r="C1489" s="147">
        <f>'[1]AT-8_Hon_CCH_Pry'!G60</f>
        <v>619.20000000000005</v>
      </c>
      <c r="D1489" s="147">
        <f>'[1]AT-8_Hon_CCH_Pry'!J60</f>
        <v>26.23</v>
      </c>
      <c r="E1489" s="147">
        <f>'[1]AT-8_Hon_CCH_Pry'!M60</f>
        <v>593.51</v>
      </c>
      <c r="F1489" s="147">
        <f t="shared" si="151"/>
        <v>619.74</v>
      </c>
      <c r="G1489" s="128">
        <f t="shared" si="152"/>
        <v>1.0008720930232557</v>
      </c>
    </row>
    <row r="1490" spans="1:7" ht="15.75" customHeight="1">
      <c r="A1490" s="131">
        <f t="shared" si="155"/>
        <v>52</v>
      </c>
      <c r="B1490" s="146" t="str">
        <f t="shared" si="155"/>
        <v>52-MAINPURI</v>
      </c>
      <c r="C1490" s="147">
        <f>'[1]AT-8_Hon_CCH_Pry'!G61</f>
        <v>422.70000000000005</v>
      </c>
      <c r="D1490" s="147">
        <f>'[1]AT-8_Hon_CCH_Pry'!J61</f>
        <v>43.64</v>
      </c>
      <c r="E1490" s="147">
        <f>'[1]AT-8_Hon_CCH_Pry'!M61</f>
        <v>392.58</v>
      </c>
      <c r="F1490" s="147">
        <f t="shared" si="151"/>
        <v>436.21999999999997</v>
      </c>
      <c r="G1490" s="128">
        <f t="shared" si="152"/>
        <v>1.0319848592382301</v>
      </c>
    </row>
    <row r="1491" spans="1:7" ht="15.75" customHeight="1">
      <c r="A1491" s="131">
        <f t="shared" si="155"/>
        <v>53</v>
      </c>
      <c r="B1491" s="146" t="str">
        <f t="shared" si="155"/>
        <v>53-MATHURA</v>
      </c>
      <c r="C1491" s="147">
        <f>'[1]AT-8_Hon_CCH_Pry'!G62</f>
        <v>26.299999999999997</v>
      </c>
      <c r="D1491" s="147">
        <f>'[1]AT-8_Hon_CCH_Pry'!J62</f>
        <v>-2.48</v>
      </c>
      <c r="E1491" s="147">
        <f>'[1]AT-8_Hon_CCH_Pry'!M62</f>
        <v>23.39</v>
      </c>
      <c r="F1491" s="147">
        <f t="shared" si="151"/>
        <v>20.91</v>
      </c>
      <c r="G1491" s="128">
        <f t="shared" si="152"/>
        <v>0.79505703422053242</v>
      </c>
    </row>
    <row r="1492" spans="1:7" ht="15.75" customHeight="1">
      <c r="A1492" s="131">
        <f t="shared" si="155"/>
        <v>54</v>
      </c>
      <c r="B1492" s="146" t="str">
        <f t="shared" si="155"/>
        <v>54-MAU</v>
      </c>
      <c r="C1492" s="147">
        <f>'[1]AT-8_Hon_CCH_Pry'!G63</f>
        <v>461.59999999999997</v>
      </c>
      <c r="D1492" s="147">
        <f>'[1]AT-8_Hon_CCH_Pry'!J63</f>
        <v>6.09</v>
      </c>
      <c r="E1492" s="147">
        <f>'[1]AT-8_Hon_CCH_Pry'!M63</f>
        <v>441.68</v>
      </c>
      <c r="F1492" s="147">
        <f t="shared" si="151"/>
        <v>447.77</v>
      </c>
      <c r="G1492" s="128">
        <f t="shared" si="152"/>
        <v>0.97003899480069322</v>
      </c>
    </row>
    <row r="1493" spans="1:7" ht="15.75" customHeight="1">
      <c r="A1493" s="131">
        <f t="shared" si="155"/>
        <v>55</v>
      </c>
      <c r="B1493" s="146" t="str">
        <f t="shared" si="155"/>
        <v>55-MEERUT</v>
      </c>
      <c r="C1493" s="147">
        <f>'[1]AT-8_Hon_CCH_Pry'!G64</f>
        <v>251.5</v>
      </c>
      <c r="D1493" s="147">
        <f>'[1]AT-8_Hon_CCH_Pry'!J64</f>
        <v>-6.2300000000000022</v>
      </c>
      <c r="E1493" s="147">
        <f>'[1]AT-8_Hon_CCH_Pry'!M64</f>
        <v>245.42</v>
      </c>
      <c r="F1493" s="147">
        <f t="shared" si="151"/>
        <v>239.19</v>
      </c>
      <c r="G1493" s="128">
        <f t="shared" si="152"/>
        <v>0.95105367793240558</v>
      </c>
    </row>
    <row r="1494" spans="1:7" ht="15.75" customHeight="1">
      <c r="A1494" s="131">
        <f t="shared" si="155"/>
        <v>56</v>
      </c>
      <c r="B1494" s="146" t="str">
        <f t="shared" si="155"/>
        <v>56-MIRZAPUR</v>
      </c>
      <c r="C1494" s="147">
        <f>'[1]AT-8_Hon_CCH_Pry'!G65</f>
        <v>651.29999999999995</v>
      </c>
      <c r="D1494" s="147">
        <f>'[1]AT-8_Hon_CCH_Pry'!J65</f>
        <v>143.46000000000004</v>
      </c>
      <c r="E1494" s="147">
        <f>'[1]AT-8_Hon_CCH_Pry'!M65</f>
        <v>639.54</v>
      </c>
      <c r="F1494" s="147">
        <f t="shared" si="151"/>
        <v>783</v>
      </c>
      <c r="G1494" s="128">
        <f t="shared" si="152"/>
        <v>1.2022109626900046</v>
      </c>
    </row>
    <row r="1495" spans="1:7" ht="15.75" customHeight="1">
      <c r="A1495" s="131">
        <f t="shared" si="155"/>
        <v>57</v>
      </c>
      <c r="B1495" s="146" t="str">
        <f t="shared" si="155"/>
        <v>57-MORADABAD</v>
      </c>
      <c r="C1495" s="147">
        <f>'[1]AT-8_Hon_CCH_Pry'!G66</f>
        <v>388.7</v>
      </c>
      <c r="D1495" s="147">
        <f>'[1]AT-8_Hon_CCH_Pry'!J66</f>
        <v>20.99</v>
      </c>
      <c r="E1495" s="147">
        <f>'[1]AT-8_Hon_CCH_Pry'!M66</f>
        <v>383.1</v>
      </c>
      <c r="F1495" s="147">
        <f t="shared" si="151"/>
        <v>404.09000000000003</v>
      </c>
      <c r="G1495" s="128">
        <f t="shared" si="152"/>
        <v>1.039593516851042</v>
      </c>
    </row>
    <row r="1496" spans="1:7" ht="15.75" customHeight="1">
      <c r="A1496" s="131">
        <f t="shared" si="155"/>
        <v>58</v>
      </c>
      <c r="B1496" s="146" t="str">
        <f t="shared" si="155"/>
        <v>58-MUZAFFARNAGAR</v>
      </c>
      <c r="C1496" s="147">
        <f>'[1]AT-8_Hon_CCH_Pry'!G67</f>
        <v>307</v>
      </c>
      <c r="D1496" s="147">
        <f>'[1]AT-8_Hon_CCH_Pry'!J67</f>
        <v>55.42</v>
      </c>
      <c r="E1496" s="147">
        <f>'[1]AT-8_Hon_CCH_Pry'!M67</f>
        <v>293.76</v>
      </c>
      <c r="F1496" s="147">
        <f t="shared" si="151"/>
        <v>349.18</v>
      </c>
      <c r="G1496" s="128">
        <f t="shared" si="152"/>
        <v>1.1373941368078175</v>
      </c>
    </row>
    <row r="1497" spans="1:7" ht="15.75" customHeight="1">
      <c r="A1497" s="131">
        <f t="shared" si="155"/>
        <v>59</v>
      </c>
      <c r="B1497" s="146" t="str">
        <f t="shared" si="155"/>
        <v>59-PILIBHIT</v>
      </c>
      <c r="C1497" s="147">
        <f>'[1]AT-8_Hon_CCH_Pry'!G68</f>
        <v>468.1</v>
      </c>
      <c r="D1497" s="147">
        <f>'[1]AT-8_Hon_CCH_Pry'!J68</f>
        <v>0.28999999999999998</v>
      </c>
      <c r="E1497" s="147">
        <f>'[1]AT-8_Hon_CCH_Pry'!M68</f>
        <v>453.83000000000004</v>
      </c>
      <c r="F1497" s="147">
        <f t="shared" si="151"/>
        <v>454.12000000000006</v>
      </c>
      <c r="G1497" s="128">
        <f t="shared" si="152"/>
        <v>0.9701345866267892</v>
      </c>
    </row>
    <row r="1498" spans="1:7" ht="15.75" customHeight="1">
      <c r="A1498" s="131">
        <f t="shared" si="155"/>
        <v>60</v>
      </c>
      <c r="B1498" s="146" t="str">
        <f t="shared" si="155"/>
        <v>60-PRATAPGARH</v>
      </c>
      <c r="C1498" s="147">
        <f>'[1]AT-8_Hon_CCH_Pry'!G69</f>
        <v>736.5</v>
      </c>
      <c r="D1498" s="147">
        <f>'[1]AT-8_Hon_CCH_Pry'!J69</f>
        <v>374.62</v>
      </c>
      <c r="E1498" s="147">
        <f>'[1]AT-8_Hon_CCH_Pry'!M69</f>
        <v>443.89</v>
      </c>
      <c r="F1498" s="147">
        <f t="shared" si="151"/>
        <v>818.51</v>
      </c>
      <c r="G1498" s="128">
        <f t="shared" si="152"/>
        <v>1.1113509843856075</v>
      </c>
    </row>
    <row r="1499" spans="1:7" ht="15.75" customHeight="1">
      <c r="A1499" s="131">
        <f t="shared" si="155"/>
        <v>61</v>
      </c>
      <c r="B1499" s="146" t="str">
        <f t="shared" si="155"/>
        <v>61-RAI BAREILY</v>
      </c>
      <c r="C1499" s="147">
        <f>'[1]AT-8_Hon_CCH_Pry'!G70</f>
        <v>654.9</v>
      </c>
      <c r="D1499" s="147">
        <f>'[1]AT-8_Hon_CCH_Pry'!J70</f>
        <v>183.54</v>
      </c>
      <c r="E1499" s="147">
        <f>'[1]AT-8_Hon_CCH_Pry'!M70</f>
        <v>636.96</v>
      </c>
      <c r="F1499" s="147">
        <f t="shared" si="151"/>
        <v>820.5</v>
      </c>
      <c r="G1499" s="128">
        <f t="shared" si="152"/>
        <v>1.2528630325240495</v>
      </c>
    </row>
    <row r="1500" spans="1:7" ht="15.75" customHeight="1">
      <c r="A1500" s="131">
        <f t="shared" si="155"/>
        <v>62</v>
      </c>
      <c r="B1500" s="146" t="str">
        <f t="shared" si="155"/>
        <v>62-RAMPUR</v>
      </c>
      <c r="C1500" s="147">
        <f>'[1]AT-8_Hon_CCH_Pry'!G71</f>
        <v>456.20000000000005</v>
      </c>
      <c r="D1500" s="147">
        <f>'[1]AT-8_Hon_CCH_Pry'!J71</f>
        <v>73.87</v>
      </c>
      <c r="E1500" s="147">
        <f>'[1]AT-8_Hon_CCH_Pry'!M71</f>
        <v>434.84</v>
      </c>
      <c r="F1500" s="147">
        <f t="shared" si="151"/>
        <v>508.71</v>
      </c>
      <c r="G1500" s="128">
        <f t="shared" si="152"/>
        <v>1.1151030249890397</v>
      </c>
    </row>
    <row r="1501" spans="1:7" ht="15.75" customHeight="1">
      <c r="A1501" s="131">
        <f t="shared" si="155"/>
        <v>63</v>
      </c>
      <c r="B1501" s="146" t="str">
        <f t="shared" si="155"/>
        <v>63-SAHARANPUR</v>
      </c>
      <c r="C1501" s="147">
        <f>'[1]AT-8_Hon_CCH_Pry'!G72</f>
        <v>437.5</v>
      </c>
      <c r="D1501" s="147">
        <f>'[1]AT-8_Hon_CCH_Pry'!J72</f>
        <v>2.81</v>
      </c>
      <c r="E1501" s="147">
        <f>'[1]AT-8_Hon_CCH_Pry'!M72</f>
        <v>428.29</v>
      </c>
      <c r="F1501" s="147">
        <f t="shared" si="151"/>
        <v>431.1</v>
      </c>
      <c r="G1501" s="128">
        <f t="shared" si="152"/>
        <v>0.98537142857142868</v>
      </c>
    </row>
    <row r="1502" spans="1:7" ht="15.75" customHeight="1">
      <c r="A1502" s="131">
        <f t="shared" si="155"/>
        <v>64</v>
      </c>
      <c r="B1502" s="146" t="str">
        <f t="shared" si="155"/>
        <v>64-SANTKABIR NAGAR</v>
      </c>
      <c r="C1502" s="147">
        <f>'[1]AT-8_Hon_CCH_Pry'!G73</f>
        <v>394.3</v>
      </c>
      <c r="D1502" s="147">
        <f>'[1]AT-8_Hon_CCH_Pry'!J73</f>
        <v>9.17</v>
      </c>
      <c r="E1502" s="147">
        <f>'[1]AT-8_Hon_CCH_Pry'!M73</f>
        <v>380.36</v>
      </c>
      <c r="F1502" s="147">
        <f t="shared" si="151"/>
        <v>389.53000000000003</v>
      </c>
      <c r="G1502" s="128">
        <f t="shared" si="152"/>
        <v>0.98790261222419484</v>
      </c>
    </row>
    <row r="1503" spans="1:7" ht="15.75" customHeight="1">
      <c r="A1503" s="131">
        <f t="shared" ref="A1503:B1513" si="156">A103</f>
        <v>65</v>
      </c>
      <c r="B1503" s="146" t="str">
        <f t="shared" si="156"/>
        <v>65-SHAHJAHANPUR</v>
      </c>
      <c r="C1503" s="147">
        <f>'[1]AT-8_Hon_CCH_Pry'!G74</f>
        <v>847.09999999999991</v>
      </c>
      <c r="D1503" s="147">
        <f>'[1]AT-8_Hon_CCH_Pry'!J74</f>
        <v>11.73</v>
      </c>
      <c r="E1503" s="147">
        <f>'[1]AT-8_Hon_CCH_Pry'!M74</f>
        <v>808.66</v>
      </c>
      <c r="F1503" s="147">
        <f t="shared" si="151"/>
        <v>820.39</v>
      </c>
      <c r="G1503" s="128">
        <f t="shared" si="152"/>
        <v>0.96846889387321455</v>
      </c>
    </row>
    <row r="1504" spans="1:7" ht="15.75" customHeight="1">
      <c r="A1504" s="131">
        <f t="shared" si="156"/>
        <v>66</v>
      </c>
      <c r="B1504" s="146" t="str">
        <f t="shared" si="156"/>
        <v>66-SHRAWASTI</v>
      </c>
      <c r="C1504" s="147">
        <f>'[1]AT-8_Hon_CCH_Pry'!G75</f>
        <v>335.7</v>
      </c>
      <c r="D1504" s="147">
        <f>'[1]AT-8_Hon_CCH_Pry'!J75</f>
        <v>4.08</v>
      </c>
      <c r="E1504" s="147">
        <f>'[1]AT-8_Hon_CCH_Pry'!M75</f>
        <v>322.32</v>
      </c>
      <c r="F1504" s="147">
        <f t="shared" ref="F1504:F1513" si="157">D1504+E1504</f>
        <v>326.39999999999998</v>
      </c>
      <c r="G1504" s="128">
        <f t="shared" ref="G1504:G1514" si="158">F1504/C1504</f>
        <v>0.97229669347631809</v>
      </c>
    </row>
    <row r="1505" spans="1:8" ht="15.75" customHeight="1">
      <c r="A1505" s="131">
        <f t="shared" si="156"/>
        <v>67</v>
      </c>
      <c r="B1505" s="146" t="str">
        <f t="shared" si="156"/>
        <v>67-SIDDHARTHNAGAR</v>
      </c>
      <c r="C1505" s="147">
        <f>'[1]AT-8_Hon_CCH_Pry'!G76</f>
        <v>709.5</v>
      </c>
      <c r="D1505" s="147">
        <f>'[1]AT-8_Hon_CCH_Pry'!J76</f>
        <v>3.4900000000000091</v>
      </c>
      <c r="E1505" s="147">
        <f>'[1]AT-8_Hon_CCH_Pry'!M76</f>
        <v>692.26</v>
      </c>
      <c r="F1505" s="147">
        <f t="shared" si="157"/>
        <v>695.75</v>
      </c>
      <c r="G1505" s="128">
        <f t="shared" si="158"/>
        <v>0.98062015503875966</v>
      </c>
    </row>
    <row r="1506" spans="1:8" ht="15.75" customHeight="1">
      <c r="A1506" s="131">
        <f t="shared" si="156"/>
        <v>68</v>
      </c>
      <c r="B1506" s="146" t="str">
        <f t="shared" si="156"/>
        <v>68-SITAPUR</v>
      </c>
      <c r="C1506" s="147">
        <f>'[1]AT-8_Hon_CCH_Pry'!G77</f>
        <v>1157.0999999999999</v>
      </c>
      <c r="D1506" s="147">
        <f>'[1]AT-8_Hon_CCH_Pry'!J77</f>
        <v>353.58</v>
      </c>
      <c r="E1506" s="147">
        <f>'[1]AT-8_Hon_CCH_Pry'!M77</f>
        <v>965.05</v>
      </c>
      <c r="F1506" s="147">
        <f t="shared" si="157"/>
        <v>1318.6299999999999</v>
      </c>
      <c r="G1506" s="128">
        <f t="shared" si="158"/>
        <v>1.1395989974937344</v>
      </c>
    </row>
    <row r="1507" spans="1:8" ht="15.75" customHeight="1">
      <c r="A1507" s="131">
        <f t="shared" si="156"/>
        <v>69</v>
      </c>
      <c r="B1507" s="146" t="str">
        <f t="shared" si="156"/>
        <v>69-SONBHADRA</v>
      </c>
      <c r="C1507" s="147">
        <f>'[1]AT-8_Hon_CCH_Pry'!G78</f>
        <v>602.1</v>
      </c>
      <c r="D1507" s="147">
        <f>'[1]AT-8_Hon_CCH_Pry'!J78</f>
        <v>55.83</v>
      </c>
      <c r="E1507" s="147">
        <f>'[1]AT-8_Hon_CCH_Pry'!M78</f>
        <v>509.32000000000005</v>
      </c>
      <c r="F1507" s="147">
        <f t="shared" si="157"/>
        <v>565.15000000000009</v>
      </c>
      <c r="G1507" s="128">
        <f t="shared" si="158"/>
        <v>0.93863145656867641</v>
      </c>
    </row>
    <row r="1508" spans="1:8" ht="15.75" customHeight="1">
      <c r="A1508" s="131">
        <f t="shared" si="156"/>
        <v>70</v>
      </c>
      <c r="B1508" s="146" t="str">
        <f t="shared" si="156"/>
        <v>70-SULTANPUR</v>
      </c>
      <c r="C1508" s="147">
        <f>'[1]AT-8_Hon_CCH_Pry'!G79</f>
        <v>616.70000000000005</v>
      </c>
      <c r="D1508" s="147">
        <f>'[1]AT-8_Hon_CCH_Pry'!J79</f>
        <v>7.5</v>
      </c>
      <c r="E1508" s="147">
        <f>'[1]AT-8_Hon_CCH_Pry'!M79</f>
        <v>592.13</v>
      </c>
      <c r="F1508" s="147">
        <f t="shared" si="157"/>
        <v>599.63</v>
      </c>
      <c r="G1508" s="128">
        <f t="shared" si="158"/>
        <v>0.97232041511269651</v>
      </c>
    </row>
    <row r="1509" spans="1:8" ht="15.75" customHeight="1">
      <c r="A1509" s="131">
        <f t="shared" si="156"/>
        <v>71</v>
      </c>
      <c r="B1509" s="146" t="str">
        <f t="shared" si="156"/>
        <v>71-UNNAO</v>
      </c>
      <c r="C1509" s="147">
        <f>'[1]AT-8_Hon_CCH_Pry'!G80</f>
        <v>662.90000000000009</v>
      </c>
      <c r="D1509" s="147">
        <f>'[1]AT-8_Hon_CCH_Pry'!J80</f>
        <v>60.699999999999996</v>
      </c>
      <c r="E1509" s="147">
        <f>'[1]AT-8_Hon_CCH_Pry'!M80</f>
        <v>632.21</v>
      </c>
      <c r="F1509" s="147">
        <f t="shared" si="157"/>
        <v>692.91000000000008</v>
      </c>
      <c r="G1509" s="128">
        <f t="shared" si="158"/>
        <v>1.0452707799064715</v>
      </c>
    </row>
    <row r="1510" spans="1:8" ht="15.75" customHeight="1">
      <c r="A1510" s="131">
        <f t="shared" si="156"/>
        <v>72</v>
      </c>
      <c r="B1510" s="146" t="str">
        <f t="shared" si="156"/>
        <v>72-VARANASI</v>
      </c>
      <c r="C1510" s="147">
        <f>'[1]AT-8_Hon_CCH_Pry'!G81</f>
        <v>517.5</v>
      </c>
      <c r="D1510" s="147">
        <f>'[1]AT-8_Hon_CCH_Pry'!J81</f>
        <v>2.14</v>
      </c>
      <c r="E1510" s="147">
        <f>'[1]AT-8_Hon_CCH_Pry'!M81</f>
        <v>508.91</v>
      </c>
      <c r="F1510" s="147">
        <f t="shared" si="157"/>
        <v>511.05</v>
      </c>
      <c r="G1510" s="128">
        <f t="shared" si="158"/>
        <v>0.98753623188405804</v>
      </c>
    </row>
    <row r="1511" spans="1:8" ht="15.75" customHeight="1">
      <c r="A1511" s="131">
        <f t="shared" si="156"/>
        <v>73</v>
      </c>
      <c r="B1511" s="146" t="str">
        <f t="shared" si="156"/>
        <v>73-SAMBHAL</v>
      </c>
      <c r="C1511" s="147">
        <f>'[1]AT-8_Hon_CCH_Pry'!G82</f>
        <v>411.6</v>
      </c>
      <c r="D1511" s="147">
        <f>'[1]AT-8_Hon_CCH_Pry'!J82</f>
        <v>35.44</v>
      </c>
      <c r="E1511" s="147">
        <f>'[1]AT-8_Hon_CCH_Pry'!M82</f>
        <v>395.55</v>
      </c>
      <c r="F1511" s="147">
        <f t="shared" si="157"/>
        <v>430.99</v>
      </c>
      <c r="G1511" s="128">
        <f t="shared" si="158"/>
        <v>1.047108843537415</v>
      </c>
    </row>
    <row r="1512" spans="1:8" ht="15.75" customHeight="1">
      <c r="A1512" s="131">
        <f t="shared" si="156"/>
        <v>74</v>
      </c>
      <c r="B1512" s="146" t="str">
        <f t="shared" si="156"/>
        <v>74-HAPUR</v>
      </c>
      <c r="C1512" s="147">
        <f>'[1]AT-8_Hon_CCH_Pry'!G83</f>
        <v>167.7</v>
      </c>
      <c r="D1512" s="147">
        <f>'[1]AT-8_Hon_CCH_Pry'!J83</f>
        <v>-3.06</v>
      </c>
      <c r="E1512" s="147">
        <f>'[1]AT-8_Hon_CCH_Pry'!M83</f>
        <v>163.74</v>
      </c>
      <c r="F1512" s="147">
        <f t="shared" si="157"/>
        <v>160.68</v>
      </c>
      <c r="G1512" s="128">
        <f t="shared" si="158"/>
        <v>0.95813953488372106</v>
      </c>
    </row>
    <row r="1513" spans="1:8" ht="15.75" customHeight="1">
      <c r="A1513" s="131">
        <f t="shared" si="156"/>
        <v>75</v>
      </c>
      <c r="B1513" s="146" t="str">
        <f t="shared" si="156"/>
        <v>75-SHAMLI</v>
      </c>
      <c r="C1513" s="147">
        <f>'[1]AT-8_Hon_CCH_Pry'!G84</f>
        <v>173</v>
      </c>
      <c r="D1513" s="147">
        <f>'[1]AT-8_Hon_CCH_Pry'!J84</f>
        <v>9.68</v>
      </c>
      <c r="E1513" s="147">
        <f>'[1]AT-8_Hon_CCH_Pry'!M84</f>
        <v>166.8</v>
      </c>
      <c r="F1513" s="147">
        <f t="shared" si="157"/>
        <v>176.48000000000002</v>
      </c>
      <c r="G1513" s="128">
        <f t="shared" si="158"/>
        <v>1.0201156069364163</v>
      </c>
    </row>
    <row r="1514" spans="1:8" ht="15.75" customHeight="1">
      <c r="A1514" s="82"/>
      <c r="B1514" s="148" t="str">
        <f>B114</f>
        <v>TOTAL</v>
      </c>
      <c r="C1514" s="93">
        <f>SUM(C1439:C1513)</f>
        <v>39782.899999999994</v>
      </c>
      <c r="D1514" s="93">
        <f>SUM(D1439:D1513)</f>
        <v>2294.6819999999998</v>
      </c>
      <c r="E1514" s="93">
        <f>SUM(E1439:E1513)</f>
        <v>37415.409999999996</v>
      </c>
      <c r="F1514" s="93">
        <f>SUM(F1439:F1513)</f>
        <v>39710.092000000011</v>
      </c>
      <c r="G1514" s="85">
        <f t="shared" si="158"/>
        <v>0.99816986695288723</v>
      </c>
    </row>
    <row r="1516" spans="1:8" ht="15.75" customHeight="1">
      <c r="A1516" s="49" t="s">
        <v>143</v>
      </c>
      <c r="B1516" s="130"/>
      <c r="C1516" s="130"/>
      <c r="D1516" s="130"/>
      <c r="E1516" s="130"/>
      <c r="F1516" s="130"/>
      <c r="G1516" s="50"/>
      <c r="H1516" s="130"/>
    </row>
    <row r="1517" spans="1:8" ht="15.75" customHeight="1">
      <c r="A1517" s="127"/>
      <c r="B1517" s="50"/>
      <c r="C1517" s="50"/>
      <c r="D1517" s="50"/>
      <c r="E1517" s="130"/>
      <c r="F1517" s="50"/>
      <c r="H1517" s="149" t="s">
        <v>114</v>
      </c>
    </row>
    <row r="1518" spans="1:8" ht="45" customHeight="1">
      <c r="A1518" s="54" t="s">
        <v>78</v>
      </c>
      <c r="B1518" s="54" t="s">
        <v>79</v>
      </c>
      <c r="C1518" s="54" t="str">
        <f>C1437</f>
        <v>Allocation for 2017-18</v>
      </c>
      <c r="D1518" s="150" t="s">
        <v>144</v>
      </c>
      <c r="E1518" s="54" t="s">
        <v>145</v>
      </c>
      <c r="F1518" s="54" t="s">
        <v>146</v>
      </c>
      <c r="G1518" s="54" t="s">
        <v>118</v>
      </c>
      <c r="H1518" s="54" t="s">
        <v>147</v>
      </c>
    </row>
    <row r="1519" spans="1:8" ht="15.75" customHeight="1">
      <c r="A1519" s="145">
        <v>1</v>
      </c>
      <c r="B1519" s="145">
        <v>2</v>
      </c>
      <c r="C1519" s="145">
        <v>3</v>
      </c>
      <c r="D1519" s="145">
        <v>4</v>
      </c>
      <c r="E1519" s="145">
        <v>5</v>
      </c>
      <c r="F1519" s="145">
        <v>6</v>
      </c>
      <c r="G1519" s="145">
        <v>7</v>
      </c>
      <c r="H1519" s="145">
        <v>8</v>
      </c>
    </row>
    <row r="1520" spans="1:8" ht="15.75" customHeight="1">
      <c r="A1520" s="131">
        <f t="shared" ref="A1520:B1535" si="159">A39</f>
        <v>1</v>
      </c>
      <c r="B1520" s="146" t="str">
        <f t="shared" si="159"/>
        <v>01-AGRA</v>
      </c>
      <c r="C1520" s="147">
        <f>C1439</f>
        <v>607.5</v>
      </c>
      <c r="D1520" s="147">
        <f>F1439</f>
        <v>577.36</v>
      </c>
      <c r="E1520" s="151">
        <f>'[1]AT-8_Hon_CCH_Pry'!P10+'[1]AT-8A_Hon_CCH_UPry'!P10</f>
        <v>608.64499999999998</v>
      </c>
      <c r="F1520" s="152">
        <f>E1520/C1520</f>
        <v>1.0018847736625514</v>
      </c>
      <c r="G1520" s="151">
        <f>D1520-E1520</f>
        <v>-31.284999999999968</v>
      </c>
      <c r="H1520" s="128">
        <f>G1520/C1520</f>
        <v>-5.1497942386831225E-2</v>
      </c>
    </row>
    <row r="1521" spans="1:8" ht="15.75" customHeight="1">
      <c r="A1521" s="131">
        <f t="shared" si="159"/>
        <v>2</v>
      </c>
      <c r="B1521" s="146" t="str">
        <f t="shared" si="159"/>
        <v>02-ALIGARH</v>
      </c>
      <c r="C1521" s="147">
        <f t="shared" ref="C1521:C1584" si="160">C1440</f>
        <v>528.29999999999995</v>
      </c>
      <c r="D1521" s="147">
        <f t="shared" ref="D1521:D1584" si="161">F1440</f>
        <v>483.59</v>
      </c>
      <c r="E1521" s="151">
        <f>'[1]AT-8_Hon_CCH_Pry'!P11+'[1]AT-8A_Hon_CCH_UPry'!P11</f>
        <v>512.96</v>
      </c>
      <c r="F1521" s="152">
        <f t="shared" ref="F1521:F1584" si="162">E1521/C1521</f>
        <v>0.97096346772667064</v>
      </c>
      <c r="G1521" s="151">
        <f t="shared" ref="G1521:G1584" si="163">D1521-E1521</f>
        <v>-29.370000000000061</v>
      </c>
      <c r="H1521" s="128">
        <f t="shared" ref="H1521:H1584" si="164">G1521/C1521</f>
        <v>-5.5593412833617385E-2</v>
      </c>
    </row>
    <row r="1522" spans="1:8" ht="15.75" customHeight="1">
      <c r="A1522" s="131">
        <f t="shared" si="159"/>
        <v>3</v>
      </c>
      <c r="B1522" s="146" t="str">
        <f t="shared" si="159"/>
        <v>03-ALLAHABAD</v>
      </c>
      <c r="C1522" s="147">
        <f t="shared" si="160"/>
        <v>1094.2</v>
      </c>
      <c r="D1522" s="147">
        <f t="shared" si="161"/>
        <v>1094.04</v>
      </c>
      <c r="E1522" s="151">
        <f>'[1]AT-8_Hon_CCH_Pry'!P12+'[1]AT-8A_Hon_CCH_UPry'!P12</f>
        <v>1155.26</v>
      </c>
      <c r="F1522" s="152">
        <f t="shared" si="162"/>
        <v>1.0558033266313287</v>
      </c>
      <c r="G1522" s="151">
        <f t="shared" si="163"/>
        <v>-61.220000000000027</v>
      </c>
      <c r="H1522" s="128">
        <f t="shared" si="164"/>
        <v>-5.5949552184244217E-2</v>
      </c>
    </row>
    <row r="1523" spans="1:8" ht="15.75" customHeight="1">
      <c r="A1523" s="131">
        <f t="shared" si="159"/>
        <v>4</v>
      </c>
      <c r="B1523" s="146" t="str">
        <f t="shared" si="159"/>
        <v>04-AMBEDKAR NAGAR</v>
      </c>
      <c r="C1523" s="147">
        <f t="shared" si="160"/>
        <v>503.5</v>
      </c>
      <c r="D1523" s="147">
        <f t="shared" si="161"/>
        <v>455.44</v>
      </c>
      <c r="E1523" s="151">
        <f>'[1]AT-8_Hon_CCH_Pry'!P13+'[1]AT-8A_Hon_CCH_UPry'!P13</f>
        <v>484.5</v>
      </c>
      <c r="F1523" s="152">
        <f t="shared" si="162"/>
        <v>0.96226415094339623</v>
      </c>
      <c r="G1523" s="151">
        <f t="shared" si="163"/>
        <v>-29.060000000000002</v>
      </c>
      <c r="H1523" s="128">
        <f t="shared" si="164"/>
        <v>-5.7715988083416089E-2</v>
      </c>
    </row>
    <row r="1524" spans="1:8" ht="15.75" customHeight="1">
      <c r="A1524" s="131">
        <f t="shared" si="159"/>
        <v>5</v>
      </c>
      <c r="B1524" s="146" t="str">
        <f t="shared" si="159"/>
        <v>05-AURAIYA</v>
      </c>
      <c r="C1524" s="147">
        <f t="shared" si="160"/>
        <v>361.8</v>
      </c>
      <c r="D1524" s="147">
        <f t="shared" si="161"/>
        <v>344.19</v>
      </c>
      <c r="E1524" s="151">
        <f>'[1]AT-8_Hon_CCH_Pry'!P14+'[1]AT-8A_Hon_CCH_UPry'!P14</f>
        <v>334.81</v>
      </c>
      <c r="F1524" s="152">
        <f t="shared" si="162"/>
        <v>0.92540077390823661</v>
      </c>
      <c r="G1524" s="151">
        <f t="shared" si="163"/>
        <v>9.3799999999999955</v>
      </c>
      <c r="H1524" s="128">
        <f t="shared" si="164"/>
        <v>2.5925925925925911E-2</v>
      </c>
    </row>
    <row r="1525" spans="1:8" ht="15.75" customHeight="1">
      <c r="A1525" s="131">
        <f t="shared" si="159"/>
        <v>6</v>
      </c>
      <c r="B1525" s="146" t="str">
        <f t="shared" si="159"/>
        <v>06-AZAMGARH</v>
      </c>
      <c r="C1525" s="147">
        <f t="shared" si="160"/>
        <v>990.6</v>
      </c>
      <c r="D1525" s="147">
        <f t="shared" si="161"/>
        <v>967.19999999999993</v>
      </c>
      <c r="E1525" s="151">
        <f>'[1]AT-8_Hon_CCH_Pry'!P15+'[1]AT-8A_Hon_CCH_UPry'!P15</f>
        <v>956.91000000000008</v>
      </c>
      <c r="F1525" s="152">
        <f t="shared" si="162"/>
        <v>0.96599030890369475</v>
      </c>
      <c r="G1525" s="151">
        <f t="shared" si="163"/>
        <v>10.28999999999985</v>
      </c>
      <c r="H1525" s="128">
        <f t="shared" si="164"/>
        <v>1.038764385221063E-2</v>
      </c>
    </row>
    <row r="1526" spans="1:8" ht="15.75" customHeight="1">
      <c r="A1526" s="131">
        <f t="shared" si="159"/>
        <v>7</v>
      </c>
      <c r="B1526" s="146" t="str">
        <f t="shared" si="159"/>
        <v>07-BADAUN</v>
      </c>
      <c r="C1526" s="147">
        <f t="shared" si="160"/>
        <v>610.5</v>
      </c>
      <c r="D1526" s="147">
        <f t="shared" si="161"/>
        <v>594.04599999999994</v>
      </c>
      <c r="E1526" s="151">
        <f>'[1]AT-8_Hon_CCH_Pry'!P16+'[1]AT-8A_Hon_CCH_UPry'!P16</f>
        <v>610.70000000000005</v>
      </c>
      <c r="F1526" s="152">
        <f t="shared" si="162"/>
        <v>1.0003276003276005</v>
      </c>
      <c r="G1526" s="151">
        <f t="shared" si="163"/>
        <v>-16.65400000000011</v>
      </c>
      <c r="H1526" s="128">
        <f t="shared" si="164"/>
        <v>-2.7279279279279461E-2</v>
      </c>
    </row>
    <row r="1527" spans="1:8" ht="15.75" customHeight="1">
      <c r="A1527" s="131">
        <f t="shared" si="159"/>
        <v>8</v>
      </c>
      <c r="B1527" s="146" t="str">
        <f t="shared" si="159"/>
        <v>08-BAGHPAT</v>
      </c>
      <c r="C1527" s="147">
        <f t="shared" si="160"/>
        <v>170.39999999999998</v>
      </c>
      <c r="D1527" s="147">
        <f t="shared" si="161"/>
        <v>164.17000000000002</v>
      </c>
      <c r="E1527" s="151">
        <f>'[1]AT-8_Hon_CCH_Pry'!P17+'[1]AT-8A_Hon_CCH_UPry'!P17</f>
        <v>161.43</v>
      </c>
      <c r="F1527" s="152">
        <f t="shared" si="162"/>
        <v>0.94735915492957767</v>
      </c>
      <c r="G1527" s="151">
        <f t="shared" si="163"/>
        <v>2.7400000000000091</v>
      </c>
      <c r="H1527" s="128">
        <f t="shared" si="164"/>
        <v>1.6079812206572827E-2</v>
      </c>
    </row>
    <row r="1528" spans="1:8" ht="15.75" customHeight="1">
      <c r="A1528" s="131">
        <f t="shared" si="159"/>
        <v>9</v>
      </c>
      <c r="B1528" s="146" t="str">
        <f t="shared" si="159"/>
        <v>09-BAHRAICH</v>
      </c>
      <c r="C1528" s="147">
        <f t="shared" si="160"/>
        <v>1015.4000000000001</v>
      </c>
      <c r="D1528" s="147">
        <f t="shared" si="161"/>
        <v>1057.31</v>
      </c>
      <c r="E1528" s="151">
        <f>'[1]AT-8_Hon_CCH_Pry'!P18+'[1]AT-8A_Hon_CCH_UPry'!P18</f>
        <v>1006.0799999999999</v>
      </c>
      <c r="F1528" s="152">
        <f t="shared" si="162"/>
        <v>0.99082135119164849</v>
      </c>
      <c r="G1528" s="151">
        <f t="shared" si="163"/>
        <v>51.230000000000018</v>
      </c>
      <c r="H1528" s="128">
        <f t="shared" si="164"/>
        <v>5.0453023439038819E-2</v>
      </c>
    </row>
    <row r="1529" spans="1:8" ht="15.75" customHeight="1">
      <c r="A1529" s="131">
        <f t="shared" si="159"/>
        <v>10</v>
      </c>
      <c r="B1529" s="146" t="str">
        <f t="shared" si="159"/>
        <v>10-BALLIA</v>
      </c>
      <c r="C1529" s="147">
        <f t="shared" si="160"/>
        <v>754.2</v>
      </c>
      <c r="D1529" s="147">
        <f t="shared" si="161"/>
        <v>731.38</v>
      </c>
      <c r="E1529" s="151">
        <f>'[1]AT-8_Hon_CCH_Pry'!P19+'[1]AT-8A_Hon_CCH_UPry'!P19</f>
        <v>654.64</v>
      </c>
      <c r="F1529" s="152">
        <f t="shared" si="162"/>
        <v>0.86799257491381587</v>
      </c>
      <c r="G1529" s="151">
        <f t="shared" si="163"/>
        <v>76.740000000000009</v>
      </c>
      <c r="H1529" s="128">
        <f t="shared" si="164"/>
        <v>0.10175019888623708</v>
      </c>
    </row>
    <row r="1530" spans="1:8" ht="15.75" customHeight="1">
      <c r="A1530" s="131">
        <f t="shared" si="159"/>
        <v>11</v>
      </c>
      <c r="B1530" s="146" t="str">
        <f t="shared" si="159"/>
        <v>11-BALRAMPUR</v>
      </c>
      <c r="C1530" s="147">
        <f t="shared" si="160"/>
        <v>487.1</v>
      </c>
      <c r="D1530" s="147">
        <f t="shared" si="161"/>
        <v>514.29</v>
      </c>
      <c r="E1530" s="151">
        <f>'[1]AT-8_Hon_CCH_Pry'!P20+'[1]AT-8A_Hon_CCH_UPry'!P20</f>
        <v>535.80999999999995</v>
      </c>
      <c r="F1530" s="152">
        <f t="shared" si="162"/>
        <v>1.0999999999999999</v>
      </c>
      <c r="G1530" s="151">
        <f t="shared" si="163"/>
        <v>-21.519999999999982</v>
      </c>
      <c r="H1530" s="128">
        <f t="shared" si="164"/>
        <v>-4.4179839868610099E-2</v>
      </c>
    </row>
    <row r="1531" spans="1:8" ht="15.75" customHeight="1">
      <c r="A1531" s="131">
        <f t="shared" si="159"/>
        <v>12</v>
      </c>
      <c r="B1531" s="146" t="str">
        <f t="shared" si="159"/>
        <v>12-BANDA</v>
      </c>
      <c r="C1531" s="147">
        <f t="shared" si="160"/>
        <v>545.5</v>
      </c>
      <c r="D1531" s="147">
        <f t="shared" si="161"/>
        <v>533.4</v>
      </c>
      <c r="E1531" s="151">
        <f>'[1]AT-8_Hon_CCH_Pry'!P21+'[1]AT-8A_Hon_CCH_UPry'!P21</f>
        <v>536.79999999999995</v>
      </c>
      <c r="F1531" s="152">
        <f t="shared" si="162"/>
        <v>0.98405132905591197</v>
      </c>
      <c r="G1531" s="151">
        <f t="shared" si="163"/>
        <v>-3.3999999999999773</v>
      </c>
      <c r="H1531" s="128">
        <f t="shared" si="164"/>
        <v>-6.2328139321722771E-3</v>
      </c>
    </row>
    <row r="1532" spans="1:8" ht="15.75" customHeight="1">
      <c r="A1532" s="131">
        <f t="shared" si="159"/>
        <v>13</v>
      </c>
      <c r="B1532" s="146" t="str">
        <f t="shared" si="159"/>
        <v>13-BARABANKI</v>
      </c>
      <c r="C1532" s="147">
        <f t="shared" si="160"/>
        <v>810.2</v>
      </c>
      <c r="D1532" s="147">
        <f t="shared" si="161"/>
        <v>757.57</v>
      </c>
      <c r="E1532" s="151">
        <f>'[1]AT-8_Hon_CCH_Pry'!P22+'[1]AT-8A_Hon_CCH_UPry'!P22</f>
        <v>794.59</v>
      </c>
      <c r="F1532" s="152">
        <f t="shared" si="162"/>
        <v>0.98073315230807212</v>
      </c>
      <c r="G1532" s="151">
        <f t="shared" si="163"/>
        <v>-37.019999999999982</v>
      </c>
      <c r="H1532" s="128">
        <f t="shared" si="164"/>
        <v>-4.5692421624290276E-2</v>
      </c>
    </row>
    <row r="1533" spans="1:8" ht="15.75" customHeight="1">
      <c r="A1533" s="131">
        <f t="shared" si="159"/>
        <v>14</v>
      </c>
      <c r="B1533" s="146" t="str">
        <f t="shared" si="159"/>
        <v>14-BAREILY</v>
      </c>
      <c r="C1533" s="147">
        <f t="shared" si="160"/>
        <v>677.3</v>
      </c>
      <c r="D1533" s="147">
        <f t="shared" si="161"/>
        <v>648.6</v>
      </c>
      <c r="E1533" s="151">
        <f>'[1]AT-8_Hon_CCH_Pry'!P23+'[1]AT-8A_Hon_CCH_UPry'!P23</f>
        <v>635.99</v>
      </c>
      <c r="F1533" s="152">
        <f t="shared" si="162"/>
        <v>0.93900782518824755</v>
      </c>
      <c r="G1533" s="151">
        <f t="shared" si="163"/>
        <v>12.610000000000014</v>
      </c>
      <c r="H1533" s="128">
        <f t="shared" si="164"/>
        <v>1.8618042226487545E-2</v>
      </c>
    </row>
    <row r="1534" spans="1:8" ht="15.75" customHeight="1">
      <c r="A1534" s="131">
        <f t="shared" si="159"/>
        <v>15</v>
      </c>
      <c r="B1534" s="146" t="str">
        <f t="shared" si="159"/>
        <v>15-BASTI</v>
      </c>
      <c r="C1534" s="147">
        <f t="shared" si="160"/>
        <v>596.5</v>
      </c>
      <c r="D1534" s="147">
        <f t="shared" si="161"/>
        <v>625.4899999999999</v>
      </c>
      <c r="E1534" s="151">
        <f>'[1]AT-8_Hon_CCH_Pry'!P24+'[1]AT-8A_Hon_CCH_UPry'!P24</f>
        <v>583.91</v>
      </c>
      <c r="F1534" s="152">
        <f t="shared" si="162"/>
        <v>0.97889354568315168</v>
      </c>
      <c r="G1534" s="151">
        <f t="shared" si="163"/>
        <v>41.579999999999927</v>
      </c>
      <c r="H1534" s="128">
        <f t="shared" si="164"/>
        <v>6.9706621961441617E-2</v>
      </c>
    </row>
    <row r="1535" spans="1:8" ht="15.75" customHeight="1">
      <c r="A1535" s="131">
        <f t="shared" si="159"/>
        <v>16</v>
      </c>
      <c r="B1535" s="146" t="str">
        <f t="shared" si="159"/>
        <v>16-BHADOHI</v>
      </c>
      <c r="C1535" s="147">
        <f t="shared" si="160"/>
        <v>308</v>
      </c>
      <c r="D1535" s="147">
        <f t="shared" si="161"/>
        <v>327.93</v>
      </c>
      <c r="E1535" s="151">
        <f>'[1]AT-8_Hon_CCH_Pry'!P25+'[1]AT-8A_Hon_CCH_UPry'!P25</f>
        <v>297.24</v>
      </c>
      <c r="F1535" s="152">
        <f t="shared" si="162"/>
        <v>0.96506493506493507</v>
      </c>
      <c r="G1535" s="151">
        <f t="shared" si="163"/>
        <v>30.689999999999998</v>
      </c>
      <c r="H1535" s="128">
        <f t="shared" si="164"/>
        <v>9.964285714285713E-2</v>
      </c>
    </row>
    <row r="1536" spans="1:8" ht="15.75" customHeight="1">
      <c r="A1536" s="131">
        <f t="shared" ref="A1536:B1551" si="165">A55</f>
        <v>17</v>
      </c>
      <c r="B1536" s="146" t="str">
        <f t="shared" si="165"/>
        <v>17-BIJNOUR</v>
      </c>
      <c r="C1536" s="147">
        <f t="shared" si="160"/>
        <v>597.5</v>
      </c>
      <c r="D1536" s="147">
        <f t="shared" si="161"/>
        <v>609.61</v>
      </c>
      <c r="E1536" s="151">
        <f>'[1]AT-8_Hon_CCH_Pry'!P26+'[1]AT-8A_Hon_CCH_UPry'!P26</f>
        <v>596.81999999999994</v>
      </c>
      <c r="F1536" s="152">
        <f t="shared" si="162"/>
        <v>0.99886192468619239</v>
      </c>
      <c r="G1536" s="151">
        <f t="shared" si="163"/>
        <v>12.790000000000077</v>
      </c>
      <c r="H1536" s="128">
        <f t="shared" si="164"/>
        <v>2.1405857740585902E-2</v>
      </c>
    </row>
    <row r="1537" spans="1:8" ht="15.75" customHeight="1">
      <c r="A1537" s="131">
        <f t="shared" si="165"/>
        <v>18</v>
      </c>
      <c r="B1537" s="146" t="str">
        <f t="shared" si="165"/>
        <v>18-BULANDSHAHAR</v>
      </c>
      <c r="C1537" s="147">
        <f t="shared" si="160"/>
        <v>495.1</v>
      </c>
      <c r="D1537" s="147">
        <f t="shared" si="161"/>
        <v>547.67999999999995</v>
      </c>
      <c r="E1537" s="151">
        <f>'[1]AT-8_Hon_CCH_Pry'!P27+'[1]AT-8A_Hon_CCH_UPry'!P27</f>
        <v>494.78999999999996</v>
      </c>
      <c r="F1537" s="152">
        <f t="shared" si="162"/>
        <v>0.99937386386588556</v>
      </c>
      <c r="G1537" s="151">
        <f t="shared" si="163"/>
        <v>52.889999999999986</v>
      </c>
      <c r="H1537" s="128">
        <f t="shared" si="164"/>
        <v>0.10682690365582707</v>
      </c>
    </row>
    <row r="1538" spans="1:8" ht="15.75" customHeight="1">
      <c r="A1538" s="131">
        <f t="shared" si="165"/>
        <v>19</v>
      </c>
      <c r="B1538" s="146" t="str">
        <f t="shared" si="165"/>
        <v>19-CHANDAULI</v>
      </c>
      <c r="C1538" s="147">
        <f t="shared" si="160"/>
        <v>456</v>
      </c>
      <c r="D1538" s="147">
        <f t="shared" si="161"/>
        <v>496.63</v>
      </c>
      <c r="E1538" s="151">
        <f>'[1]AT-8_Hon_CCH_Pry'!P28+'[1]AT-8A_Hon_CCH_UPry'!P28</f>
        <v>451.94999999999993</v>
      </c>
      <c r="F1538" s="152">
        <f t="shared" si="162"/>
        <v>0.99111842105263148</v>
      </c>
      <c r="G1538" s="151">
        <f t="shared" si="163"/>
        <v>44.680000000000064</v>
      </c>
      <c r="H1538" s="128">
        <f t="shared" si="164"/>
        <v>9.7982456140351018E-2</v>
      </c>
    </row>
    <row r="1539" spans="1:8" ht="15.75" customHeight="1">
      <c r="A1539" s="131">
        <f t="shared" si="165"/>
        <v>20</v>
      </c>
      <c r="B1539" s="146" t="str">
        <f t="shared" si="165"/>
        <v>20-CHITRAKOOT</v>
      </c>
      <c r="C1539" s="147">
        <f t="shared" si="160"/>
        <v>358.5</v>
      </c>
      <c r="D1539" s="147">
        <f t="shared" si="161"/>
        <v>353.13999999999993</v>
      </c>
      <c r="E1539" s="151">
        <f>'[1]AT-8_Hon_CCH_Pry'!P29+'[1]AT-8A_Hon_CCH_UPry'!P29</f>
        <v>357.78</v>
      </c>
      <c r="F1539" s="152">
        <f t="shared" si="162"/>
        <v>0.99799163179916306</v>
      </c>
      <c r="G1539" s="151">
        <f t="shared" si="163"/>
        <v>-4.6400000000000432</v>
      </c>
      <c r="H1539" s="128">
        <f t="shared" si="164"/>
        <v>-1.2942817294281849E-2</v>
      </c>
    </row>
    <row r="1540" spans="1:8" ht="15.75" customHeight="1">
      <c r="A1540" s="131">
        <f t="shared" si="165"/>
        <v>21</v>
      </c>
      <c r="B1540" s="146" t="str">
        <f t="shared" si="165"/>
        <v>21-AMETHI</v>
      </c>
      <c r="C1540" s="147">
        <f t="shared" si="160"/>
        <v>448.20000000000005</v>
      </c>
      <c r="D1540" s="147">
        <f t="shared" si="161"/>
        <v>416.4</v>
      </c>
      <c r="E1540" s="151">
        <f>'[1]AT-8_Hon_CCH_Pry'!P30+'[1]AT-8A_Hon_CCH_UPry'!P30</f>
        <v>439.71999999999997</v>
      </c>
      <c r="F1540" s="152">
        <f t="shared" si="162"/>
        <v>0.98107987505577854</v>
      </c>
      <c r="G1540" s="151">
        <f t="shared" si="163"/>
        <v>-23.319999999999993</v>
      </c>
      <c r="H1540" s="128">
        <f t="shared" si="164"/>
        <v>-5.2030343596608637E-2</v>
      </c>
    </row>
    <row r="1541" spans="1:8" ht="15.75" customHeight="1">
      <c r="A1541" s="131">
        <f t="shared" si="165"/>
        <v>22</v>
      </c>
      <c r="B1541" s="146" t="str">
        <f t="shared" si="165"/>
        <v>22-DEORIA</v>
      </c>
      <c r="C1541" s="147">
        <f t="shared" si="160"/>
        <v>713.2</v>
      </c>
      <c r="D1541" s="147">
        <f t="shared" si="161"/>
        <v>663</v>
      </c>
      <c r="E1541" s="151">
        <f>'[1]AT-8_Hon_CCH_Pry'!P31+'[1]AT-8A_Hon_CCH_UPry'!P31</f>
        <v>698.42</v>
      </c>
      <c r="F1541" s="152">
        <f t="shared" si="162"/>
        <v>0.97927650028042612</v>
      </c>
      <c r="G1541" s="151">
        <f t="shared" si="163"/>
        <v>-35.419999999999959</v>
      </c>
      <c r="H1541" s="128">
        <f t="shared" si="164"/>
        <v>-4.9663488502523778E-2</v>
      </c>
    </row>
    <row r="1542" spans="1:8" ht="15.75" customHeight="1">
      <c r="A1542" s="131">
        <f t="shared" si="165"/>
        <v>23</v>
      </c>
      <c r="B1542" s="146" t="str">
        <f t="shared" si="165"/>
        <v>23-ETAH</v>
      </c>
      <c r="C1542" s="147">
        <f t="shared" si="160"/>
        <v>442.29999999999995</v>
      </c>
      <c r="D1542" s="147">
        <f t="shared" si="161"/>
        <v>415.93</v>
      </c>
      <c r="E1542" s="151">
        <f>'[1]AT-8_Hon_CCH_Pry'!P32+'[1]AT-8A_Hon_CCH_UPry'!P32</f>
        <v>485.51</v>
      </c>
      <c r="F1542" s="152">
        <f t="shared" si="162"/>
        <v>1.0976938729369208</v>
      </c>
      <c r="G1542" s="151">
        <f t="shared" si="163"/>
        <v>-69.579999999999984</v>
      </c>
      <c r="H1542" s="128">
        <f t="shared" si="164"/>
        <v>-0.15731404024417814</v>
      </c>
    </row>
    <row r="1543" spans="1:8" ht="15.75" customHeight="1">
      <c r="A1543" s="131">
        <f t="shared" si="165"/>
        <v>24</v>
      </c>
      <c r="B1543" s="146" t="str">
        <f t="shared" si="165"/>
        <v>24-FAIZABAD</v>
      </c>
      <c r="C1543" s="147">
        <f t="shared" si="160"/>
        <v>570.6</v>
      </c>
      <c r="D1543" s="147">
        <f t="shared" si="161"/>
        <v>518.66</v>
      </c>
      <c r="E1543" s="151">
        <f>'[1]AT-8_Hon_CCH_Pry'!P33+'[1]AT-8A_Hon_CCH_UPry'!P33</f>
        <v>569.28</v>
      </c>
      <c r="F1543" s="152">
        <f t="shared" si="162"/>
        <v>0.99768664563617238</v>
      </c>
      <c r="G1543" s="151">
        <f t="shared" si="163"/>
        <v>-50.620000000000005</v>
      </c>
      <c r="H1543" s="128">
        <f t="shared" si="164"/>
        <v>-8.8713634770417105E-2</v>
      </c>
    </row>
    <row r="1544" spans="1:8" ht="15.75" customHeight="1">
      <c r="A1544" s="131">
        <f t="shared" si="165"/>
        <v>25</v>
      </c>
      <c r="B1544" s="146" t="str">
        <f t="shared" si="165"/>
        <v>25-FARRUKHABAD</v>
      </c>
      <c r="C1544" s="147">
        <f t="shared" si="160"/>
        <v>462.6</v>
      </c>
      <c r="D1544" s="147">
        <f t="shared" si="161"/>
        <v>431.95000000000005</v>
      </c>
      <c r="E1544" s="151">
        <f>'[1]AT-8_Hon_CCH_Pry'!P34+'[1]AT-8A_Hon_CCH_UPry'!P34</f>
        <v>411.7</v>
      </c>
      <c r="F1544" s="152">
        <f t="shared" si="162"/>
        <v>0.88996973627323817</v>
      </c>
      <c r="G1544" s="151">
        <f t="shared" si="163"/>
        <v>20.250000000000057</v>
      </c>
      <c r="H1544" s="128">
        <f t="shared" si="164"/>
        <v>4.3774319066147982E-2</v>
      </c>
    </row>
    <row r="1545" spans="1:8" ht="15.75" customHeight="1">
      <c r="A1545" s="131">
        <f t="shared" si="165"/>
        <v>26</v>
      </c>
      <c r="B1545" s="146" t="str">
        <f t="shared" si="165"/>
        <v>26-FATEHPUR</v>
      </c>
      <c r="C1545" s="147">
        <f t="shared" si="160"/>
        <v>665.6</v>
      </c>
      <c r="D1545" s="147">
        <f t="shared" si="161"/>
        <v>595.8660000000001</v>
      </c>
      <c r="E1545" s="151">
        <f>'[1]AT-8_Hon_CCH_Pry'!P35+'[1]AT-8A_Hon_CCH_UPry'!P35</f>
        <v>665.44</v>
      </c>
      <c r="F1545" s="152">
        <f t="shared" si="162"/>
        <v>0.99975961538461544</v>
      </c>
      <c r="G1545" s="151">
        <f t="shared" si="163"/>
        <v>-69.573999999999955</v>
      </c>
      <c r="H1545" s="128">
        <f t="shared" si="164"/>
        <v>-0.10452824519230762</v>
      </c>
    </row>
    <row r="1546" spans="1:8" ht="15.75" customHeight="1">
      <c r="A1546" s="131">
        <f t="shared" si="165"/>
        <v>27</v>
      </c>
      <c r="B1546" s="146" t="str">
        <f t="shared" si="165"/>
        <v>27-FIROZABAD</v>
      </c>
      <c r="C1546" s="147">
        <f t="shared" si="160"/>
        <v>414.5</v>
      </c>
      <c r="D1546" s="147">
        <f t="shared" si="161"/>
        <v>382.76</v>
      </c>
      <c r="E1546" s="151">
        <f>'[1]AT-8_Hon_CCH_Pry'!P36+'[1]AT-8A_Hon_CCH_UPry'!P36</f>
        <v>417.11</v>
      </c>
      <c r="F1546" s="152">
        <f t="shared" si="162"/>
        <v>1.0062967430639325</v>
      </c>
      <c r="G1546" s="151">
        <f t="shared" si="163"/>
        <v>-34.350000000000023</v>
      </c>
      <c r="H1546" s="128">
        <f t="shared" si="164"/>
        <v>-8.2870928829915619E-2</v>
      </c>
    </row>
    <row r="1547" spans="1:8" ht="15.75" customHeight="1">
      <c r="A1547" s="131">
        <f t="shared" si="165"/>
        <v>28</v>
      </c>
      <c r="B1547" s="146" t="str">
        <f t="shared" si="165"/>
        <v>28-G.B. NAGAR</v>
      </c>
      <c r="C1547" s="147">
        <f t="shared" si="160"/>
        <v>16.5</v>
      </c>
      <c r="D1547" s="147">
        <f t="shared" si="161"/>
        <v>16.330000000000002</v>
      </c>
      <c r="E1547" s="151">
        <f>'[1]AT-8_Hon_CCH_Pry'!P37+'[1]AT-8A_Hon_CCH_UPry'!P37</f>
        <v>13.456800000000001</v>
      </c>
      <c r="F1547" s="152">
        <f t="shared" si="162"/>
        <v>0.81556363636363649</v>
      </c>
      <c r="G1547" s="151">
        <f t="shared" si="163"/>
        <v>2.8732000000000006</v>
      </c>
      <c r="H1547" s="128">
        <f t="shared" si="164"/>
        <v>0.17413333333333336</v>
      </c>
    </row>
    <row r="1548" spans="1:8" ht="15.75" customHeight="1">
      <c r="A1548" s="131">
        <f t="shared" si="165"/>
        <v>29</v>
      </c>
      <c r="B1548" s="146" t="str">
        <f t="shared" si="165"/>
        <v>29-GHAZIPUR</v>
      </c>
      <c r="C1548" s="147">
        <f t="shared" si="160"/>
        <v>796.8</v>
      </c>
      <c r="D1548" s="147">
        <f t="shared" si="161"/>
        <v>762.5100000000001</v>
      </c>
      <c r="E1548" s="151">
        <f>'[1]AT-8_Hon_CCH_Pry'!P38+'[1]AT-8A_Hon_CCH_UPry'!P38</f>
        <v>749.41</v>
      </c>
      <c r="F1548" s="152">
        <f t="shared" si="162"/>
        <v>0.94052459839357427</v>
      </c>
      <c r="G1548" s="151">
        <f t="shared" si="163"/>
        <v>13.100000000000136</v>
      </c>
      <c r="H1548" s="128">
        <f t="shared" si="164"/>
        <v>1.6440763052209009E-2</v>
      </c>
    </row>
    <row r="1549" spans="1:8" ht="15.75" customHeight="1">
      <c r="A1549" s="131">
        <f t="shared" si="165"/>
        <v>30</v>
      </c>
      <c r="B1549" s="146" t="str">
        <f t="shared" si="165"/>
        <v>30-GHAZIYABAD</v>
      </c>
      <c r="C1549" s="147">
        <f t="shared" si="160"/>
        <v>21.5</v>
      </c>
      <c r="D1549" s="147">
        <f t="shared" si="161"/>
        <v>56.089999999999996</v>
      </c>
      <c r="E1549" s="151">
        <f>'[1]AT-8_Hon_CCH_Pry'!P39+'[1]AT-8A_Hon_CCH_UPry'!P39</f>
        <v>69.06</v>
      </c>
      <c r="F1549" s="152">
        <f t="shared" si="162"/>
        <v>3.212093023255814</v>
      </c>
      <c r="G1549" s="151">
        <f t="shared" si="163"/>
        <v>-12.970000000000006</v>
      </c>
      <c r="H1549" s="128">
        <f t="shared" si="164"/>
        <v>-0.6032558139534886</v>
      </c>
    </row>
    <row r="1550" spans="1:8" ht="15.75" customHeight="1">
      <c r="A1550" s="131">
        <f t="shared" si="165"/>
        <v>31</v>
      </c>
      <c r="B1550" s="146" t="str">
        <f t="shared" si="165"/>
        <v>31-GONDA</v>
      </c>
      <c r="C1550" s="147">
        <f t="shared" si="160"/>
        <v>839.5</v>
      </c>
      <c r="D1550" s="147">
        <f t="shared" si="161"/>
        <v>881.79000000000008</v>
      </c>
      <c r="E1550" s="151">
        <f>'[1]AT-8_Hon_CCH_Pry'!P40+'[1]AT-8A_Hon_CCH_UPry'!P40</f>
        <v>828.33999999999992</v>
      </c>
      <c r="F1550" s="152">
        <f t="shared" si="162"/>
        <v>0.98670637284097662</v>
      </c>
      <c r="G1550" s="151">
        <f t="shared" si="163"/>
        <v>53.450000000000159</v>
      </c>
      <c r="H1550" s="128">
        <f t="shared" si="164"/>
        <v>6.3668850506253913E-2</v>
      </c>
    </row>
    <row r="1551" spans="1:8" ht="15.75" customHeight="1">
      <c r="A1551" s="131">
        <f t="shared" si="165"/>
        <v>32</v>
      </c>
      <c r="B1551" s="146" t="str">
        <f t="shared" si="165"/>
        <v>32-GORAKHPUR</v>
      </c>
      <c r="C1551" s="147">
        <f t="shared" si="160"/>
        <v>877.7</v>
      </c>
      <c r="D1551" s="147">
        <f t="shared" si="161"/>
        <v>836.61</v>
      </c>
      <c r="E1551" s="151">
        <f>'[1]AT-8_Hon_CCH_Pry'!P41+'[1]AT-8A_Hon_CCH_UPry'!P41</f>
        <v>834.66</v>
      </c>
      <c r="F1551" s="152">
        <f t="shared" si="162"/>
        <v>0.95096274353423715</v>
      </c>
      <c r="G1551" s="151">
        <f t="shared" si="163"/>
        <v>1.9500000000000455</v>
      </c>
      <c r="H1551" s="128">
        <f t="shared" si="164"/>
        <v>2.2217158482397692E-3</v>
      </c>
    </row>
    <row r="1552" spans="1:8" ht="15.75" customHeight="1">
      <c r="A1552" s="131">
        <f t="shared" ref="A1552:B1567" si="166">A71</f>
        <v>33</v>
      </c>
      <c r="B1552" s="146" t="str">
        <f t="shared" si="166"/>
        <v>33-HAMEERPUR</v>
      </c>
      <c r="C1552" s="147">
        <f t="shared" si="160"/>
        <v>286.2</v>
      </c>
      <c r="D1552" s="147">
        <f t="shared" si="161"/>
        <v>281.19</v>
      </c>
      <c r="E1552" s="151">
        <f>'[1]AT-8_Hon_CCH_Pry'!P42+'[1]AT-8A_Hon_CCH_UPry'!P42</f>
        <v>283.77</v>
      </c>
      <c r="F1552" s="152">
        <f t="shared" si="162"/>
        <v>0.9915094339622641</v>
      </c>
      <c r="G1552" s="151">
        <f t="shared" si="163"/>
        <v>-2.5799999999999841</v>
      </c>
      <c r="H1552" s="128">
        <f t="shared" si="164"/>
        <v>-9.0146750524108463E-3</v>
      </c>
    </row>
    <row r="1553" spans="1:8" ht="15.75" customHeight="1">
      <c r="A1553" s="131">
        <f t="shared" si="166"/>
        <v>34</v>
      </c>
      <c r="B1553" s="146" t="str">
        <f t="shared" si="166"/>
        <v>34-HARDOI</v>
      </c>
      <c r="C1553" s="147">
        <f t="shared" si="160"/>
        <v>1095.5999999999999</v>
      </c>
      <c r="D1553" s="147">
        <f t="shared" si="161"/>
        <v>1093.68</v>
      </c>
      <c r="E1553" s="151">
        <f>'[1]AT-8_Hon_CCH_Pry'!P43+'[1]AT-8A_Hon_CCH_UPry'!P43</f>
        <v>1150.3900000000001</v>
      </c>
      <c r="F1553" s="152">
        <f t="shared" si="162"/>
        <v>1.0500091274187662</v>
      </c>
      <c r="G1553" s="151">
        <f t="shared" si="163"/>
        <v>-56.710000000000036</v>
      </c>
      <c r="H1553" s="128">
        <f t="shared" si="164"/>
        <v>-5.1761591821832827E-2</v>
      </c>
    </row>
    <row r="1554" spans="1:8" ht="15.75" customHeight="1">
      <c r="A1554" s="131">
        <f t="shared" si="166"/>
        <v>35</v>
      </c>
      <c r="B1554" s="146" t="str">
        <f t="shared" si="166"/>
        <v>35-HATHRAS</v>
      </c>
      <c r="C1554" s="147">
        <f t="shared" si="160"/>
        <v>262.7</v>
      </c>
      <c r="D1554" s="147">
        <f t="shared" si="161"/>
        <v>260.70000000000005</v>
      </c>
      <c r="E1554" s="151">
        <f>'[1]AT-8_Hon_CCH_Pry'!P44+'[1]AT-8A_Hon_CCH_UPry'!P44</f>
        <v>280.08000000000004</v>
      </c>
      <c r="F1554" s="152">
        <f t="shared" si="162"/>
        <v>1.0661591168633424</v>
      </c>
      <c r="G1554" s="151">
        <f t="shared" si="163"/>
        <v>-19.379999999999995</v>
      </c>
      <c r="H1554" s="128">
        <f t="shared" si="164"/>
        <v>-7.3772363913208974E-2</v>
      </c>
    </row>
    <row r="1555" spans="1:8" ht="15.75" customHeight="1">
      <c r="A1555" s="131">
        <f t="shared" si="166"/>
        <v>36</v>
      </c>
      <c r="B1555" s="146" t="str">
        <f t="shared" si="166"/>
        <v>36-ITAWAH</v>
      </c>
      <c r="C1555" s="147">
        <f t="shared" si="160"/>
        <v>382</v>
      </c>
      <c r="D1555" s="147">
        <f t="shared" si="161"/>
        <v>384.97</v>
      </c>
      <c r="E1555" s="151">
        <f>'[1]AT-8_Hon_CCH_Pry'!P45+'[1]AT-8A_Hon_CCH_UPry'!P45</f>
        <v>382</v>
      </c>
      <c r="F1555" s="152">
        <f t="shared" si="162"/>
        <v>1</v>
      </c>
      <c r="G1555" s="151">
        <f t="shared" si="163"/>
        <v>2.9700000000000273</v>
      </c>
      <c r="H1555" s="128">
        <f t="shared" si="164"/>
        <v>7.7748691099477152E-3</v>
      </c>
    </row>
    <row r="1556" spans="1:8" ht="15.75" customHeight="1">
      <c r="A1556" s="131">
        <f t="shared" si="166"/>
        <v>37</v>
      </c>
      <c r="B1556" s="146" t="str">
        <f t="shared" si="166"/>
        <v>37-J.P. NAGAR</v>
      </c>
      <c r="C1556" s="147">
        <f t="shared" si="160"/>
        <v>307.10000000000002</v>
      </c>
      <c r="D1556" s="147">
        <f t="shared" si="161"/>
        <v>317.15999999999997</v>
      </c>
      <c r="E1556" s="151">
        <f>'[1]AT-8_Hon_CCH_Pry'!P46+'[1]AT-8A_Hon_CCH_UPry'!P46</f>
        <v>307.10000000000002</v>
      </c>
      <c r="F1556" s="152">
        <f t="shared" si="162"/>
        <v>1</v>
      </c>
      <c r="G1556" s="151">
        <f t="shared" si="163"/>
        <v>10.059999999999945</v>
      </c>
      <c r="H1556" s="128">
        <f t="shared" si="164"/>
        <v>3.2758059264083178E-2</v>
      </c>
    </row>
    <row r="1557" spans="1:8" ht="15.75" customHeight="1">
      <c r="A1557" s="131">
        <f t="shared" si="166"/>
        <v>38</v>
      </c>
      <c r="B1557" s="146" t="str">
        <f t="shared" si="166"/>
        <v>38-JALAUN</v>
      </c>
      <c r="C1557" s="147">
        <f t="shared" si="160"/>
        <v>390.79999999999995</v>
      </c>
      <c r="D1557" s="147">
        <f t="shared" si="161"/>
        <v>377.84999999999997</v>
      </c>
      <c r="E1557" s="151">
        <f>'[1]AT-8_Hon_CCH_Pry'!P47+'[1]AT-8A_Hon_CCH_UPry'!P47</f>
        <v>372.16</v>
      </c>
      <c r="F1557" s="152">
        <f t="shared" si="162"/>
        <v>0.9523029682702151</v>
      </c>
      <c r="G1557" s="151">
        <f t="shared" si="163"/>
        <v>5.6899999999999409</v>
      </c>
      <c r="H1557" s="128">
        <f t="shared" si="164"/>
        <v>1.4559877175025439E-2</v>
      </c>
    </row>
    <row r="1558" spans="1:8" ht="15.75" customHeight="1">
      <c r="A1558" s="131">
        <f t="shared" si="166"/>
        <v>39</v>
      </c>
      <c r="B1558" s="146" t="str">
        <f t="shared" si="166"/>
        <v>39-JAUNPUR</v>
      </c>
      <c r="C1558" s="147">
        <f t="shared" si="160"/>
        <v>949.7</v>
      </c>
      <c r="D1558" s="147">
        <f t="shared" si="161"/>
        <v>720.17000000000007</v>
      </c>
      <c r="E1558" s="151">
        <f>'[1]AT-8_Hon_CCH_Pry'!P48+'[1]AT-8A_Hon_CCH_UPry'!P48</f>
        <v>936.45</v>
      </c>
      <c r="F1558" s="152">
        <f t="shared" si="162"/>
        <v>0.98604822575550177</v>
      </c>
      <c r="G1558" s="151">
        <f t="shared" si="163"/>
        <v>-216.27999999999997</v>
      </c>
      <c r="H1558" s="128">
        <f t="shared" si="164"/>
        <v>-0.22773507423396858</v>
      </c>
    </row>
    <row r="1559" spans="1:8" ht="15.75" customHeight="1">
      <c r="A1559" s="131">
        <f t="shared" si="166"/>
        <v>40</v>
      </c>
      <c r="B1559" s="146" t="str">
        <f t="shared" si="166"/>
        <v>40-JHANSI</v>
      </c>
      <c r="C1559" s="147">
        <f t="shared" si="160"/>
        <v>424.3</v>
      </c>
      <c r="D1559" s="147">
        <f t="shared" si="161"/>
        <v>411.71999999999997</v>
      </c>
      <c r="E1559" s="151">
        <f>'[1]AT-8_Hon_CCH_Pry'!P49+'[1]AT-8A_Hon_CCH_UPry'!P49</f>
        <v>406.19</v>
      </c>
      <c r="F1559" s="152">
        <f t="shared" si="162"/>
        <v>0.95731793542304966</v>
      </c>
      <c r="G1559" s="151">
        <f t="shared" si="163"/>
        <v>5.5299999999999727</v>
      </c>
      <c r="H1559" s="128">
        <f t="shared" si="164"/>
        <v>1.303323120433649E-2</v>
      </c>
    </row>
    <row r="1560" spans="1:8" ht="15.75" customHeight="1">
      <c r="A1560" s="131">
        <f t="shared" si="166"/>
        <v>41</v>
      </c>
      <c r="B1560" s="146" t="str">
        <f t="shared" si="166"/>
        <v>41-KANNAUJ</v>
      </c>
      <c r="C1560" s="147">
        <f t="shared" si="160"/>
        <v>406.4</v>
      </c>
      <c r="D1560" s="147">
        <f t="shared" si="161"/>
        <v>473.38</v>
      </c>
      <c r="E1560" s="151">
        <f>'[1]AT-8_Hon_CCH_Pry'!P50+'[1]AT-8A_Hon_CCH_UPry'!P50</f>
        <v>403.64</v>
      </c>
      <c r="F1560" s="152">
        <f t="shared" si="162"/>
        <v>0.99320866141732289</v>
      </c>
      <c r="G1560" s="151">
        <f t="shared" si="163"/>
        <v>69.740000000000009</v>
      </c>
      <c r="H1560" s="128">
        <f t="shared" si="164"/>
        <v>0.17160433070866146</v>
      </c>
    </row>
    <row r="1561" spans="1:8" ht="15.75" customHeight="1">
      <c r="A1561" s="131">
        <f t="shared" si="166"/>
        <v>42</v>
      </c>
      <c r="B1561" s="146" t="str">
        <f t="shared" si="166"/>
        <v>42-KANPUR DEHAT</v>
      </c>
      <c r="C1561" s="147">
        <f t="shared" si="160"/>
        <v>501.1</v>
      </c>
      <c r="D1561" s="147">
        <f t="shared" si="161"/>
        <v>476.91</v>
      </c>
      <c r="E1561" s="151">
        <f>'[1]AT-8_Hon_CCH_Pry'!P51+'[1]AT-8A_Hon_CCH_UPry'!P51</f>
        <v>466.28999999999996</v>
      </c>
      <c r="F1561" s="152">
        <f t="shared" si="162"/>
        <v>0.93053282777888635</v>
      </c>
      <c r="G1561" s="151">
        <f t="shared" si="163"/>
        <v>10.620000000000061</v>
      </c>
      <c r="H1561" s="128">
        <f t="shared" si="164"/>
        <v>2.119337457593307E-2</v>
      </c>
    </row>
    <row r="1562" spans="1:8" ht="15.75" customHeight="1">
      <c r="A1562" s="131">
        <f t="shared" si="166"/>
        <v>43</v>
      </c>
      <c r="B1562" s="146" t="str">
        <f t="shared" si="166"/>
        <v>43-KANPUR NAGAR</v>
      </c>
      <c r="C1562" s="147">
        <f t="shared" si="160"/>
        <v>423.4</v>
      </c>
      <c r="D1562" s="147">
        <f t="shared" si="161"/>
        <v>431.21000000000004</v>
      </c>
      <c r="E1562" s="151">
        <f>'[1]AT-8_Hon_CCH_Pry'!P52+'[1]AT-8A_Hon_CCH_UPry'!P52</f>
        <v>418.48</v>
      </c>
      <c r="F1562" s="152">
        <f t="shared" si="162"/>
        <v>0.98837978271138416</v>
      </c>
      <c r="G1562" s="151">
        <f t="shared" si="163"/>
        <v>12.730000000000018</v>
      </c>
      <c r="H1562" s="128">
        <f t="shared" si="164"/>
        <v>3.0066131317902738E-2</v>
      </c>
    </row>
    <row r="1563" spans="1:8" ht="15.75" customHeight="1">
      <c r="A1563" s="131">
        <f t="shared" si="166"/>
        <v>44</v>
      </c>
      <c r="B1563" s="146" t="str">
        <f t="shared" si="166"/>
        <v>44-KAAS GANJ</v>
      </c>
      <c r="C1563" s="147">
        <f t="shared" si="160"/>
        <v>343</v>
      </c>
      <c r="D1563" s="147">
        <f t="shared" si="161"/>
        <v>364.81000000000006</v>
      </c>
      <c r="E1563" s="151">
        <f>'[1]AT-8_Hon_CCH_Pry'!P53+'[1]AT-8A_Hon_CCH_UPry'!P53</f>
        <v>374.4</v>
      </c>
      <c r="F1563" s="152">
        <f t="shared" si="162"/>
        <v>1.0915451895043731</v>
      </c>
      <c r="G1563" s="151">
        <f t="shared" si="163"/>
        <v>-9.5899999999999181</v>
      </c>
      <c r="H1563" s="128">
        <f t="shared" si="164"/>
        <v>-2.7959183673469151E-2</v>
      </c>
    </row>
    <row r="1564" spans="1:8" ht="15.75" customHeight="1">
      <c r="A1564" s="131">
        <f t="shared" si="166"/>
        <v>45</v>
      </c>
      <c r="B1564" s="146" t="str">
        <f t="shared" si="166"/>
        <v>45-KAUSHAMBI</v>
      </c>
      <c r="C1564" s="147">
        <f t="shared" si="160"/>
        <v>336.2</v>
      </c>
      <c r="D1564" s="147">
        <f t="shared" si="161"/>
        <v>329.13</v>
      </c>
      <c r="E1564" s="151">
        <f>'[1]AT-8_Hon_CCH_Pry'!P54+'[1]AT-8A_Hon_CCH_UPry'!P54</f>
        <v>321.38</v>
      </c>
      <c r="F1564" s="152">
        <f t="shared" si="162"/>
        <v>0.95591909577632361</v>
      </c>
      <c r="G1564" s="151">
        <f t="shared" si="163"/>
        <v>7.75</v>
      </c>
      <c r="H1564" s="128">
        <f t="shared" si="164"/>
        <v>2.305175490779298E-2</v>
      </c>
    </row>
    <row r="1565" spans="1:8" ht="15.75" customHeight="1">
      <c r="A1565" s="131">
        <f t="shared" si="166"/>
        <v>46</v>
      </c>
      <c r="B1565" s="146" t="str">
        <f t="shared" si="166"/>
        <v>46-KUSHINAGAR</v>
      </c>
      <c r="C1565" s="147">
        <f t="shared" si="160"/>
        <v>837.5</v>
      </c>
      <c r="D1565" s="147">
        <f t="shared" si="161"/>
        <v>854.5200000000001</v>
      </c>
      <c r="E1565" s="151">
        <f>'[1]AT-8_Hon_CCH_Pry'!P55+'[1]AT-8A_Hon_CCH_UPry'!P55</f>
        <v>817.40000000000009</v>
      </c>
      <c r="F1565" s="152">
        <f t="shared" si="162"/>
        <v>0.97600000000000009</v>
      </c>
      <c r="G1565" s="151">
        <f t="shared" si="163"/>
        <v>37.120000000000005</v>
      </c>
      <c r="H1565" s="128">
        <f t="shared" si="164"/>
        <v>4.4322388059701498E-2</v>
      </c>
    </row>
    <row r="1566" spans="1:8" ht="15.75" customHeight="1">
      <c r="A1566" s="131">
        <f t="shared" si="166"/>
        <v>47</v>
      </c>
      <c r="B1566" s="146" t="str">
        <f t="shared" si="166"/>
        <v>47-LAKHIMPUR KHERI</v>
      </c>
      <c r="C1566" s="147">
        <f t="shared" si="160"/>
        <v>1029.7</v>
      </c>
      <c r="D1566" s="147">
        <f t="shared" si="161"/>
        <v>948.93</v>
      </c>
      <c r="E1566" s="151">
        <f>'[1]AT-8_Hon_CCH_Pry'!P56+'[1]AT-8A_Hon_CCH_UPry'!P56</f>
        <v>1023.3399999999999</v>
      </c>
      <c r="F1566" s="152">
        <f t="shared" si="162"/>
        <v>0.99382344372147213</v>
      </c>
      <c r="G1566" s="151">
        <f t="shared" si="163"/>
        <v>-74.409999999999968</v>
      </c>
      <c r="H1566" s="128">
        <f t="shared" si="164"/>
        <v>-7.2263766145479233E-2</v>
      </c>
    </row>
    <row r="1567" spans="1:8" ht="15.75" customHeight="1">
      <c r="A1567" s="131">
        <f t="shared" si="166"/>
        <v>48</v>
      </c>
      <c r="B1567" s="146" t="str">
        <f t="shared" si="166"/>
        <v>48-LALITPUR</v>
      </c>
      <c r="C1567" s="147">
        <f t="shared" si="160"/>
        <v>419.7</v>
      </c>
      <c r="D1567" s="147">
        <f t="shared" si="161"/>
        <v>426.35999999999996</v>
      </c>
      <c r="E1567" s="151">
        <f>'[1]AT-8_Hon_CCH_Pry'!P57+'[1]AT-8A_Hon_CCH_UPry'!P57</f>
        <v>386.79</v>
      </c>
      <c r="F1567" s="152">
        <f t="shared" si="162"/>
        <v>0.92158684774839184</v>
      </c>
      <c r="G1567" s="151">
        <f t="shared" si="163"/>
        <v>39.569999999999936</v>
      </c>
      <c r="H1567" s="128">
        <f t="shared" si="164"/>
        <v>9.428162973552523E-2</v>
      </c>
    </row>
    <row r="1568" spans="1:8" ht="15.75" customHeight="1">
      <c r="A1568" s="131">
        <f t="shared" ref="A1568:B1583" si="167">A87</f>
        <v>49</v>
      </c>
      <c r="B1568" s="146" t="str">
        <f t="shared" si="167"/>
        <v>49-LUCKNOW</v>
      </c>
      <c r="C1568" s="147">
        <f t="shared" si="160"/>
        <v>412.29999999999995</v>
      </c>
      <c r="D1568" s="147">
        <f t="shared" si="161"/>
        <v>408.56</v>
      </c>
      <c r="E1568" s="151">
        <f>'[1]AT-8_Hon_CCH_Pry'!P58+'[1]AT-8A_Hon_CCH_UPry'!P58</f>
        <v>414.94</v>
      </c>
      <c r="F1568" s="152">
        <f t="shared" si="162"/>
        <v>1.0064031045355324</v>
      </c>
      <c r="G1568" s="151">
        <f t="shared" si="163"/>
        <v>-6.3799999999999955</v>
      </c>
      <c r="H1568" s="128">
        <f t="shared" si="164"/>
        <v>-1.5474169294203241E-2</v>
      </c>
    </row>
    <row r="1569" spans="1:8" ht="15.75" customHeight="1">
      <c r="A1569" s="131">
        <f t="shared" si="167"/>
        <v>50</v>
      </c>
      <c r="B1569" s="146" t="str">
        <f t="shared" si="167"/>
        <v>50-MAHOBA</v>
      </c>
      <c r="C1569" s="147">
        <f t="shared" si="160"/>
        <v>261.39999999999998</v>
      </c>
      <c r="D1569" s="147">
        <f t="shared" si="161"/>
        <v>267.25</v>
      </c>
      <c r="E1569" s="151">
        <f>'[1]AT-8_Hon_CCH_Pry'!P59+'[1]AT-8A_Hon_CCH_UPry'!P59</f>
        <v>261.39999999999998</v>
      </c>
      <c r="F1569" s="152">
        <f t="shared" si="162"/>
        <v>1</v>
      </c>
      <c r="G1569" s="151">
        <f t="shared" si="163"/>
        <v>5.8500000000000227</v>
      </c>
      <c r="H1569" s="128">
        <f t="shared" si="164"/>
        <v>2.2379495026778971E-2</v>
      </c>
    </row>
    <row r="1570" spans="1:8" ht="15.75" customHeight="1">
      <c r="A1570" s="131">
        <f t="shared" si="167"/>
        <v>51</v>
      </c>
      <c r="B1570" s="146" t="str">
        <f t="shared" si="167"/>
        <v>51-MAHRAJGANJ</v>
      </c>
      <c r="C1570" s="147">
        <f t="shared" si="160"/>
        <v>619.20000000000005</v>
      </c>
      <c r="D1570" s="147">
        <f t="shared" si="161"/>
        <v>619.74</v>
      </c>
      <c r="E1570" s="151">
        <f>'[1]AT-8_Hon_CCH_Pry'!P60+'[1]AT-8A_Hon_CCH_UPry'!P60</f>
        <v>600</v>
      </c>
      <c r="F1570" s="152">
        <f t="shared" si="162"/>
        <v>0.96899224806201545</v>
      </c>
      <c r="G1570" s="151">
        <f t="shared" si="163"/>
        <v>19.740000000000009</v>
      </c>
      <c r="H1570" s="128">
        <f t="shared" si="164"/>
        <v>3.1879844961240321E-2</v>
      </c>
    </row>
    <row r="1571" spans="1:8" ht="15.75" customHeight="1">
      <c r="A1571" s="131">
        <f t="shared" si="167"/>
        <v>52</v>
      </c>
      <c r="B1571" s="146" t="str">
        <f t="shared" si="167"/>
        <v>52-MAINPURI</v>
      </c>
      <c r="C1571" s="147">
        <f t="shared" si="160"/>
        <v>422.70000000000005</v>
      </c>
      <c r="D1571" s="147">
        <f t="shared" si="161"/>
        <v>436.21999999999997</v>
      </c>
      <c r="E1571" s="151">
        <f>'[1]AT-8_Hon_CCH_Pry'!P61+'[1]AT-8A_Hon_CCH_UPry'!P61</f>
        <v>505.35599999999999</v>
      </c>
      <c r="F1571" s="152">
        <f t="shared" si="162"/>
        <v>1.1955429382540808</v>
      </c>
      <c r="G1571" s="151">
        <f t="shared" si="163"/>
        <v>-69.136000000000024</v>
      </c>
      <c r="H1571" s="128">
        <f t="shared" si="164"/>
        <v>-0.16355807901585054</v>
      </c>
    </row>
    <row r="1572" spans="1:8" ht="15.75" customHeight="1">
      <c r="A1572" s="131">
        <f t="shared" si="167"/>
        <v>53</v>
      </c>
      <c r="B1572" s="146" t="str">
        <f t="shared" si="167"/>
        <v>53-MATHURA</v>
      </c>
      <c r="C1572" s="147">
        <f t="shared" si="160"/>
        <v>26.299999999999997</v>
      </c>
      <c r="D1572" s="147">
        <f t="shared" si="161"/>
        <v>20.91</v>
      </c>
      <c r="E1572" s="151">
        <f>'[1]AT-8_Hon_CCH_Pry'!P62+'[1]AT-8A_Hon_CCH_UPry'!P62</f>
        <v>12.42</v>
      </c>
      <c r="F1572" s="152">
        <f t="shared" si="162"/>
        <v>0.47224334600760459</v>
      </c>
      <c r="G1572" s="151">
        <f t="shared" si="163"/>
        <v>8.49</v>
      </c>
      <c r="H1572" s="128">
        <f t="shared" si="164"/>
        <v>0.32281368821292777</v>
      </c>
    </row>
    <row r="1573" spans="1:8" ht="15.75" customHeight="1">
      <c r="A1573" s="131">
        <f t="shared" si="167"/>
        <v>54</v>
      </c>
      <c r="B1573" s="146" t="str">
        <f t="shared" si="167"/>
        <v>54-MAU</v>
      </c>
      <c r="C1573" s="147">
        <f t="shared" si="160"/>
        <v>461.59999999999997</v>
      </c>
      <c r="D1573" s="147">
        <f t="shared" si="161"/>
        <v>447.77</v>
      </c>
      <c r="E1573" s="151">
        <f>'[1]AT-8_Hon_CCH_Pry'!P63+'[1]AT-8A_Hon_CCH_UPry'!P63</f>
        <v>441.68000000000006</v>
      </c>
      <c r="F1573" s="152">
        <f t="shared" si="162"/>
        <v>0.95684575389948023</v>
      </c>
      <c r="G1573" s="151">
        <f t="shared" si="163"/>
        <v>6.0899999999999181</v>
      </c>
      <c r="H1573" s="128">
        <f t="shared" si="164"/>
        <v>1.3193240901212995E-2</v>
      </c>
    </row>
    <row r="1574" spans="1:8" ht="15.75" customHeight="1">
      <c r="A1574" s="131">
        <f t="shared" si="167"/>
        <v>55</v>
      </c>
      <c r="B1574" s="146" t="str">
        <f t="shared" si="167"/>
        <v>55-MEERUT</v>
      </c>
      <c r="C1574" s="147">
        <f t="shared" si="160"/>
        <v>251.5</v>
      </c>
      <c r="D1574" s="147">
        <f t="shared" si="161"/>
        <v>239.19</v>
      </c>
      <c r="E1574" s="151">
        <f>'[1]AT-8_Hon_CCH_Pry'!P64+'[1]AT-8A_Hon_CCH_UPry'!P64</f>
        <v>245.42</v>
      </c>
      <c r="F1574" s="152">
        <f t="shared" si="162"/>
        <v>0.97582504970178918</v>
      </c>
      <c r="G1574" s="151">
        <f t="shared" si="163"/>
        <v>-6.2299999999999898</v>
      </c>
      <c r="H1574" s="128">
        <f t="shared" si="164"/>
        <v>-2.4771371769383658E-2</v>
      </c>
    </row>
    <row r="1575" spans="1:8" ht="15.75" customHeight="1">
      <c r="A1575" s="131">
        <f t="shared" si="167"/>
        <v>56</v>
      </c>
      <c r="B1575" s="146" t="str">
        <f t="shared" si="167"/>
        <v>56-MIRZAPUR</v>
      </c>
      <c r="C1575" s="147">
        <f t="shared" si="160"/>
        <v>651.29999999999995</v>
      </c>
      <c r="D1575" s="147">
        <f t="shared" si="161"/>
        <v>783</v>
      </c>
      <c r="E1575" s="151">
        <f>'[1]AT-8_Hon_CCH_Pry'!P65+'[1]AT-8A_Hon_CCH_UPry'!P65</f>
        <v>651.29999999999995</v>
      </c>
      <c r="F1575" s="152">
        <f t="shared" si="162"/>
        <v>1</v>
      </c>
      <c r="G1575" s="151">
        <f t="shared" si="163"/>
        <v>131.70000000000005</v>
      </c>
      <c r="H1575" s="128">
        <f t="shared" si="164"/>
        <v>0.20221096269000469</v>
      </c>
    </row>
    <row r="1576" spans="1:8" ht="15.75" customHeight="1">
      <c r="A1576" s="131">
        <f t="shared" si="167"/>
        <v>57</v>
      </c>
      <c r="B1576" s="146" t="str">
        <f t="shared" si="167"/>
        <v>57-MORADABAD</v>
      </c>
      <c r="C1576" s="147">
        <f t="shared" si="160"/>
        <v>388.7</v>
      </c>
      <c r="D1576" s="147">
        <f t="shared" si="161"/>
        <v>404.09000000000003</v>
      </c>
      <c r="E1576" s="151">
        <f>'[1]AT-8_Hon_CCH_Pry'!P66+'[1]AT-8A_Hon_CCH_UPry'!P66</f>
        <v>390.2</v>
      </c>
      <c r="F1576" s="152">
        <f t="shared" si="162"/>
        <v>1.0038590172369437</v>
      </c>
      <c r="G1576" s="151">
        <f t="shared" si="163"/>
        <v>13.890000000000043</v>
      </c>
      <c r="H1576" s="128">
        <f t="shared" si="164"/>
        <v>3.5734499614098386E-2</v>
      </c>
    </row>
    <row r="1577" spans="1:8" ht="15.75" customHeight="1">
      <c r="A1577" s="131">
        <f t="shared" si="167"/>
        <v>58</v>
      </c>
      <c r="B1577" s="146" t="str">
        <f t="shared" si="167"/>
        <v>58-MUZAFFARNAGAR</v>
      </c>
      <c r="C1577" s="147">
        <f t="shared" si="160"/>
        <v>307</v>
      </c>
      <c r="D1577" s="147">
        <f t="shared" si="161"/>
        <v>349.18</v>
      </c>
      <c r="E1577" s="151">
        <f>'[1]AT-8_Hon_CCH_Pry'!P67+'[1]AT-8A_Hon_CCH_UPry'!P67</f>
        <v>304.90000000000003</v>
      </c>
      <c r="F1577" s="152">
        <f t="shared" si="162"/>
        <v>0.99315960912052126</v>
      </c>
      <c r="G1577" s="151">
        <f t="shared" si="163"/>
        <v>44.279999999999973</v>
      </c>
      <c r="H1577" s="128">
        <f t="shared" si="164"/>
        <v>0.14423452768729633</v>
      </c>
    </row>
    <row r="1578" spans="1:8" ht="15.75" customHeight="1">
      <c r="A1578" s="131">
        <f t="shared" si="167"/>
        <v>59</v>
      </c>
      <c r="B1578" s="146" t="str">
        <f t="shared" si="167"/>
        <v>59-PILIBHIT</v>
      </c>
      <c r="C1578" s="147">
        <f t="shared" si="160"/>
        <v>468.1</v>
      </c>
      <c r="D1578" s="147">
        <f t="shared" si="161"/>
        <v>454.12000000000006</v>
      </c>
      <c r="E1578" s="151">
        <f>'[1]AT-8_Hon_CCH_Pry'!P68+'[1]AT-8A_Hon_CCH_UPry'!P68</f>
        <v>440.52</v>
      </c>
      <c r="F1578" s="152">
        <f t="shared" si="162"/>
        <v>0.9410809656056397</v>
      </c>
      <c r="G1578" s="151">
        <f t="shared" si="163"/>
        <v>13.60000000000008</v>
      </c>
      <c r="H1578" s="128">
        <f t="shared" si="164"/>
        <v>2.9053621021149497E-2</v>
      </c>
    </row>
    <row r="1579" spans="1:8" ht="15.75" customHeight="1">
      <c r="A1579" s="131">
        <f t="shared" si="167"/>
        <v>60</v>
      </c>
      <c r="B1579" s="146" t="str">
        <f t="shared" si="167"/>
        <v>60-PRATAPGARH</v>
      </c>
      <c r="C1579" s="147">
        <f t="shared" si="160"/>
        <v>736.5</v>
      </c>
      <c r="D1579" s="147">
        <f t="shared" si="161"/>
        <v>818.51</v>
      </c>
      <c r="E1579" s="151">
        <f>'[1]AT-8_Hon_CCH_Pry'!P69+'[1]AT-8A_Hon_CCH_UPry'!P69</f>
        <v>780.8599999999999</v>
      </c>
      <c r="F1579" s="152">
        <f t="shared" si="162"/>
        <v>1.0602308214528173</v>
      </c>
      <c r="G1579" s="151">
        <f t="shared" si="163"/>
        <v>37.650000000000091</v>
      </c>
      <c r="H1579" s="128">
        <f t="shared" si="164"/>
        <v>5.1120162932790349E-2</v>
      </c>
    </row>
    <row r="1580" spans="1:8" ht="15.75" customHeight="1">
      <c r="A1580" s="131">
        <f t="shared" si="167"/>
        <v>61</v>
      </c>
      <c r="B1580" s="146" t="str">
        <f t="shared" si="167"/>
        <v>61-RAI BAREILY</v>
      </c>
      <c r="C1580" s="147">
        <f t="shared" si="160"/>
        <v>654.9</v>
      </c>
      <c r="D1580" s="147">
        <f t="shared" si="161"/>
        <v>820.5</v>
      </c>
      <c r="E1580" s="151">
        <f>'[1]AT-8_Hon_CCH_Pry'!P70+'[1]AT-8A_Hon_CCH_UPry'!P70</f>
        <v>654.9</v>
      </c>
      <c r="F1580" s="152">
        <f t="shared" si="162"/>
        <v>1</v>
      </c>
      <c r="G1580" s="151">
        <f t="shared" si="163"/>
        <v>165.60000000000002</v>
      </c>
      <c r="H1580" s="128">
        <f t="shared" si="164"/>
        <v>0.25286303252404951</v>
      </c>
    </row>
    <row r="1581" spans="1:8" ht="15.75" customHeight="1">
      <c r="A1581" s="131">
        <f t="shared" si="167"/>
        <v>62</v>
      </c>
      <c r="B1581" s="146" t="str">
        <f t="shared" si="167"/>
        <v>62-RAMPUR</v>
      </c>
      <c r="C1581" s="147">
        <f t="shared" si="160"/>
        <v>456.20000000000005</v>
      </c>
      <c r="D1581" s="147">
        <f t="shared" si="161"/>
        <v>508.71</v>
      </c>
      <c r="E1581" s="151">
        <f>'[1]AT-8_Hon_CCH_Pry'!P71+'[1]AT-8A_Hon_CCH_UPry'!P71</f>
        <v>444.04</v>
      </c>
      <c r="F1581" s="152">
        <f t="shared" si="162"/>
        <v>0.97334502411223145</v>
      </c>
      <c r="G1581" s="151">
        <f t="shared" si="163"/>
        <v>64.669999999999959</v>
      </c>
      <c r="H1581" s="128">
        <f t="shared" si="164"/>
        <v>0.14175800087680832</v>
      </c>
    </row>
    <row r="1582" spans="1:8" ht="15.75" customHeight="1">
      <c r="A1582" s="131">
        <f t="shared" si="167"/>
        <v>63</v>
      </c>
      <c r="B1582" s="146" t="str">
        <f t="shared" si="167"/>
        <v>63-SAHARANPUR</v>
      </c>
      <c r="C1582" s="147">
        <f t="shared" si="160"/>
        <v>437.5</v>
      </c>
      <c r="D1582" s="147">
        <f t="shared" si="161"/>
        <v>431.1</v>
      </c>
      <c r="E1582" s="151">
        <f>'[1]AT-8_Hon_CCH_Pry'!P72+'[1]AT-8A_Hon_CCH_UPry'!P72</f>
        <v>428.29</v>
      </c>
      <c r="F1582" s="152">
        <f t="shared" si="162"/>
        <v>0.9789485714285715</v>
      </c>
      <c r="G1582" s="151">
        <f t="shared" si="163"/>
        <v>2.8100000000000023</v>
      </c>
      <c r="H1582" s="128">
        <f t="shared" si="164"/>
        <v>6.4228571428571477E-3</v>
      </c>
    </row>
    <row r="1583" spans="1:8" ht="15.75" customHeight="1">
      <c r="A1583" s="131">
        <f t="shared" si="167"/>
        <v>64</v>
      </c>
      <c r="B1583" s="146" t="str">
        <f t="shared" si="167"/>
        <v>64-SANTKABIR NAGAR</v>
      </c>
      <c r="C1583" s="147">
        <f t="shared" si="160"/>
        <v>394.3</v>
      </c>
      <c r="D1583" s="147">
        <f t="shared" si="161"/>
        <v>389.53000000000003</v>
      </c>
      <c r="E1583" s="151">
        <f>'[1]AT-8_Hon_CCH_Pry'!P73+'[1]AT-8A_Hon_CCH_UPry'!P73</f>
        <v>389.26</v>
      </c>
      <c r="F1583" s="152">
        <f t="shared" si="162"/>
        <v>0.9872178544255642</v>
      </c>
      <c r="G1583" s="151">
        <f t="shared" si="163"/>
        <v>0.27000000000003865</v>
      </c>
      <c r="H1583" s="128">
        <f t="shared" si="164"/>
        <v>6.8475779863058238E-4</v>
      </c>
    </row>
    <row r="1584" spans="1:8" ht="15.75" customHeight="1">
      <c r="A1584" s="131">
        <f t="shared" ref="A1584:B1594" si="168">A103</f>
        <v>65</v>
      </c>
      <c r="B1584" s="146" t="str">
        <f t="shared" si="168"/>
        <v>65-SHAHJAHANPUR</v>
      </c>
      <c r="C1584" s="147">
        <f t="shared" si="160"/>
        <v>847.09999999999991</v>
      </c>
      <c r="D1584" s="147">
        <f t="shared" si="161"/>
        <v>820.39</v>
      </c>
      <c r="E1584" s="151">
        <f>'[1]AT-8_Hon_CCH_Pry'!P74+'[1]AT-8A_Hon_CCH_UPry'!P74</f>
        <v>808.66000000000008</v>
      </c>
      <c r="F1584" s="152">
        <f t="shared" si="162"/>
        <v>0.9546216503364422</v>
      </c>
      <c r="G1584" s="151">
        <f t="shared" si="163"/>
        <v>11.729999999999905</v>
      </c>
      <c r="H1584" s="128">
        <f t="shared" si="164"/>
        <v>1.3847243536772406E-2</v>
      </c>
    </row>
    <row r="1585" spans="1:23" ht="15.75" customHeight="1">
      <c r="A1585" s="131">
        <f t="shared" si="168"/>
        <v>66</v>
      </c>
      <c r="B1585" s="146" t="str">
        <f t="shared" si="168"/>
        <v>66-SHRAWASTI</v>
      </c>
      <c r="C1585" s="147">
        <f t="shared" ref="C1585:C1591" si="169">C1504</f>
        <v>335.7</v>
      </c>
      <c r="D1585" s="147">
        <f t="shared" ref="D1585:D1594" si="170">F1504</f>
        <v>326.39999999999998</v>
      </c>
      <c r="E1585" s="151">
        <f>'[1]AT-8_Hon_CCH_Pry'!P75+'[1]AT-8A_Hon_CCH_UPry'!P75</f>
        <v>322.32000000000005</v>
      </c>
      <c r="F1585" s="152">
        <f t="shared" ref="F1585:F1595" si="171">E1585/C1585</f>
        <v>0.96014298480786431</v>
      </c>
      <c r="G1585" s="151">
        <f t="shared" ref="G1585:G1594" si="172">D1585-E1585</f>
        <v>4.0799999999999272</v>
      </c>
      <c r="H1585" s="128">
        <f t="shared" ref="H1585:H1595" si="173">G1585/C1585</f>
        <v>1.215370866845376E-2</v>
      </c>
    </row>
    <row r="1586" spans="1:23" ht="15.75" customHeight="1">
      <c r="A1586" s="131">
        <f t="shared" si="168"/>
        <v>67</v>
      </c>
      <c r="B1586" s="146" t="str">
        <f t="shared" si="168"/>
        <v>67-SIDDHARTHNAGAR</v>
      </c>
      <c r="C1586" s="147">
        <f t="shared" si="169"/>
        <v>709.5</v>
      </c>
      <c r="D1586" s="147">
        <f t="shared" si="170"/>
        <v>695.75</v>
      </c>
      <c r="E1586" s="151">
        <f>'[1]AT-8_Hon_CCH_Pry'!P76+'[1]AT-8A_Hon_CCH_UPry'!P76</f>
        <v>692.26</v>
      </c>
      <c r="F1586" s="152">
        <f t="shared" si="171"/>
        <v>0.97570119802677946</v>
      </c>
      <c r="G1586" s="151">
        <f t="shared" si="172"/>
        <v>3.4900000000000091</v>
      </c>
      <c r="H1586" s="128">
        <f t="shared" si="173"/>
        <v>4.9189570119802803E-3</v>
      </c>
    </row>
    <row r="1587" spans="1:23" ht="15.75" customHeight="1">
      <c r="A1587" s="131">
        <f t="shared" si="168"/>
        <v>68</v>
      </c>
      <c r="B1587" s="146" t="str">
        <f t="shared" si="168"/>
        <v>68-SITAPUR</v>
      </c>
      <c r="C1587" s="147">
        <f t="shared" si="169"/>
        <v>1157.0999999999999</v>
      </c>
      <c r="D1587" s="147">
        <f t="shared" si="170"/>
        <v>1318.6299999999999</v>
      </c>
      <c r="E1587" s="151">
        <f>'[1]AT-8_Hon_CCH_Pry'!P77+'[1]AT-8A_Hon_CCH_UPry'!P77</f>
        <v>1157.1400000000001</v>
      </c>
      <c r="F1587" s="152">
        <f t="shared" si="171"/>
        <v>1.0000345691815749</v>
      </c>
      <c r="G1587" s="151">
        <f t="shared" si="172"/>
        <v>161.48999999999978</v>
      </c>
      <c r="H1587" s="128">
        <f t="shared" si="173"/>
        <v>0.13956442831215954</v>
      </c>
    </row>
    <row r="1588" spans="1:23" ht="15.75" customHeight="1">
      <c r="A1588" s="131">
        <f t="shared" si="168"/>
        <v>69</v>
      </c>
      <c r="B1588" s="146" t="str">
        <f t="shared" si="168"/>
        <v>69-SONBHADRA</v>
      </c>
      <c r="C1588" s="147">
        <f t="shared" si="169"/>
        <v>602.1</v>
      </c>
      <c r="D1588" s="147">
        <f t="shared" si="170"/>
        <v>565.15000000000009</v>
      </c>
      <c r="E1588" s="151">
        <f>'[1]AT-8_Hon_CCH_Pry'!P78+'[1]AT-8A_Hon_CCH_UPry'!P78</f>
        <v>601.29</v>
      </c>
      <c r="F1588" s="152">
        <f t="shared" si="171"/>
        <v>0.99865470852017924</v>
      </c>
      <c r="G1588" s="151">
        <f t="shared" si="172"/>
        <v>-36.139999999999873</v>
      </c>
      <c r="H1588" s="128">
        <f t="shared" si="173"/>
        <v>-6.0023251951502862E-2</v>
      </c>
    </row>
    <row r="1589" spans="1:23" ht="15.75" customHeight="1">
      <c r="A1589" s="131">
        <f t="shared" si="168"/>
        <v>70</v>
      </c>
      <c r="B1589" s="146" t="str">
        <f t="shared" si="168"/>
        <v>70-SULTANPUR</v>
      </c>
      <c r="C1589" s="147">
        <f t="shared" si="169"/>
        <v>616.70000000000005</v>
      </c>
      <c r="D1589" s="147">
        <f t="shared" si="170"/>
        <v>599.63</v>
      </c>
      <c r="E1589" s="151">
        <f>'[1]AT-8_Hon_CCH_Pry'!P79+'[1]AT-8A_Hon_CCH_UPry'!P79</f>
        <v>592.13</v>
      </c>
      <c r="F1589" s="152">
        <f t="shared" si="171"/>
        <v>0.96015891032917133</v>
      </c>
      <c r="G1589" s="151">
        <f t="shared" si="172"/>
        <v>7.5</v>
      </c>
      <c r="H1589" s="128">
        <f t="shared" si="173"/>
        <v>1.2161504783525214E-2</v>
      </c>
    </row>
    <row r="1590" spans="1:23" ht="15.75" customHeight="1">
      <c r="A1590" s="131">
        <f t="shared" si="168"/>
        <v>71</v>
      </c>
      <c r="B1590" s="146" t="str">
        <f t="shared" si="168"/>
        <v>71-UNNAO</v>
      </c>
      <c r="C1590" s="147">
        <f t="shared" si="169"/>
        <v>662.90000000000009</v>
      </c>
      <c r="D1590" s="147">
        <f t="shared" si="170"/>
        <v>692.91000000000008</v>
      </c>
      <c r="E1590" s="151">
        <f>'[1]AT-8_Hon_CCH_Pry'!P80+'[1]AT-8A_Hon_CCH_UPry'!P80</f>
        <v>663.37</v>
      </c>
      <c r="F1590" s="152">
        <f t="shared" si="171"/>
        <v>1.0007090058832402</v>
      </c>
      <c r="G1590" s="151">
        <f t="shared" si="172"/>
        <v>29.540000000000077</v>
      </c>
      <c r="H1590" s="128">
        <f t="shared" si="173"/>
        <v>4.4561774023231367E-2</v>
      </c>
    </row>
    <row r="1591" spans="1:23" ht="15.75" customHeight="1">
      <c r="A1591" s="131">
        <f t="shared" si="168"/>
        <v>72</v>
      </c>
      <c r="B1591" s="146" t="str">
        <f t="shared" si="168"/>
        <v>72-VARANASI</v>
      </c>
      <c r="C1591" s="147">
        <f t="shared" si="169"/>
        <v>517.5</v>
      </c>
      <c r="D1591" s="147">
        <f t="shared" si="170"/>
        <v>511.05</v>
      </c>
      <c r="E1591" s="151">
        <f>'[1]AT-8_Hon_CCH_Pry'!P81+'[1]AT-8A_Hon_CCH_UPry'!P81</f>
        <v>507.33000000000004</v>
      </c>
      <c r="F1591" s="152">
        <f t="shared" si="171"/>
        <v>0.98034782608695659</v>
      </c>
      <c r="G1591" s="151">
        <f t="shared" si="172"/>
        <v>3.7199999999999704</v>
      </c>
      <c r="H1591" s="128">
        <f t="shared" si="173"/>
        <v>7.188405797101392E-3</v>
      </c>
    </row>
    <row r="1592" spans="1:23" ht="15.75" customHeight="1">
      <c r="A1592" s="131">
        <f t="shared" si="168"/>
        <v>73</v>
      </c>
      <c r="B1592" s="146" t="str">
        <f t="shared" si="168"/>
        <v>73-SAMBHAL</v>
      </c>
      <c r="C1592" s="147">
        <f>C1511</f>
        <v>411.6</v>
      </c>
      <c r="D1592" s="147">
        <f t="shared" si="170"/>
        <v>430.99</v>
      </c>
      <c r="E1592" s="151">
        <f>'[1]AT-8_Hon_CCH_Pry'!P82+'[1]AT-8A_Hon_CCH_UPry'!P82</f>
        <v>406.72999999999996</v>
      </c>
      <c r="F1592" s="152">
        <f t="shared" si="171"/>
        <v>0.98816812439261403</v>
      </c>
      <c r="G1592" s="151">
        <f t="shared" si="172"/>
        <v>24.260000000000048</v>
      </c>
      <c r="H1592" s="128">
        <f t="shared" si="173"/>
        <v>5.8940719144800889E-2</v>
      </c>
    </row>
    <row r="1593" spans="1:23" ht="15.75" customHeight="1">
      <c r="A1593" s="131">
        <f t="shared" si="168"/>
        <v>74</v>
      </c>
      <c r="B1593" s="146" t="str">
        <f t="shared" si="168"/>
        <v>74-HAPUR</v>
      </c>
      <c r="C1593" s="147">
        <f>C1512</f>
        <v>167.7</v>
      </c>
      <c r="D1593" s="147">
        <f t="shared" si="170"/>
        <v>160.68</v>
      </c>
      <c r="E1593" s="151">
        <f>'[1]AT-8_Hon_CCH_Pry'!P83+'[1]AT-8A_Hon_CCH_UPry'!P83</f>
        <v>157.45999999999998</v>
      </c>
      <c r="F1593" s="152">
        <f t="shared" si="171"/>
        <v>0.93893858079904591</v>
      </c>
      <c r="G1593" s="151">
        <f t="shared" si="172"/>
        <v>3.2200000000000273</v>
      </c>
      <c r="H1593" s="128">
        <f t="shared" si="173"/>
        <v>1.9200954084675179E-2</v>
      </c>
    </row>
    <row r="1594" spans="1:23" ht="15.75" customHeight="1">
      <c r="A1594" s="131">
        <f t="shared" si="168"/>
        <v>75</v>
      </c>
      <c r="B1594" s="146" t="str">
        <f t="shared" si="168"/>
        <v>75-SHAMLI</v>
      </c>
      <c r="C1594" s="147">
        <f>C1513</f>
        <v>173</v>
      </c>
      <c r="D1594" s="147">
        <f t="shared" si="170"/>
        <v>176.48000000000002</v>
      </c>
      <c r="E1594" s="151">
        <f>'[1]AT-8_Hon_CCH_Pry'!P84+'[1]AT-8A_Hon_CCH_UPry'!P84</f>
        <v>176.14</v>
      </c>
      <c r="F1594" s="152">
        <f t="shared" si="171"/>
        <v>1.0181502890173411</v>
      </c>
      <c r="G1594" s="151">
        <f t="shared" si="172"/>
        <v>0.34000000000003183</v>
      </c>
      <c r="H1594" s="128">
        <f t="shared" si="173"/>
        <v>1.9653179190753287E-3</v>
      </c>
    </row>
    <row r="1595" spans="1:23" ht="15.75" customHeight="1">
      <c r="A1595" s="82"/>
      <c r="B1595" s="148" t="str">
        <f>B114</f>
        <v>TOTAL</v>
      </c>
      <c r="C1595" s="153">
        <f>SUM(C1520:C1594)</f>
        <v>39782.899999999994</v>
      </c>
      <c r="D1595" s="153">
        <f>SUM(D1520:D1594)</f>
        <v>39710.092000000011</v>
      </c>
      <c r="E1595" s="153">
        <f>SUM(E1520:E1594)</f>
        <v>39333.897800000013</v>
      </c>
      <c r="F1595" s="154">
        <f t="shared" si="171"/>
        <v>0.9887136885445762</v>
      </c>
      <c r="G1595" s="153">
        <f>SUM(G1520:G1594)</f>
        <v>376.19420000000036</v>
      </c>
      <c r="H1595" s="85">
        <f t="shared" si="173"/>
        <v>9.4561784083111184E-3</v>
      </c>
    </row>
    <row r="1597" spans="1:23" ht="15.75" customHeight="1">
      <c r="A1597" s="127" t="s">
        <v>148</v>
      </c>
      <c r="B1597" s="50"/>
      <c r="C1597" s="50"/>
      <c r="D1597" s="50"/>
      <c r="E1597" s="50"/>
      <c r="F1597" s="50"/>
      <c r="G1597" s="50"/>
      <c r="H1597" s="50"/>
      <c r="I1597" s="155"/>
      <c r="J1597" s="155"/>
      <c r="K1597" s="155"/>
      <c r="L1597" s="155"/>
      <c r="M1597" s="155"/>
      <c r="N1597" s="155"/>
      <c r="O1597" s="155"/>
      <c r="P1597" s="155"/>
      <c r="Q1597" s="155"/>
      <c r="R1597" s="155"/>
      <c r="S1597" s="155"/>
      <c r="T1597" s="155"/>
      <c r="U1597" s="155"/>
      <c r="V1597" s="155"/>
      <c r="W1597" s="155"/>
    </row>
    <row r="1598" spans="1:23" ht="15.75" customHeight="1">
      <c r="A1598" s="127" t="s">
        <v>149</v>
      </c>
      <c r="B1598" s="50"/>
      <c r="C1598" s="50"/>
      <c r="D1598" s="50"/>
      <c r="E1598" s="50"/>
      <c r="F1598" s="52" t="s">
        <v>114</v>
      </c>
      <c r="G1598" s="50"/>
      <c r="H1598" s="50"/>
      <c r="I1598" s="155"/>
      <c r="J1598" s="155"/>
      <c r="K1598" s="155"/>
      <c r="L1598" s="155"/>
      <c r="M1598" s="155"/>
      <c r="N1598" s="155"/>
      <c r="O1598" s="155"/>
      <c r="P1598" s="155"/>
      <c r="Q1598" s="155"/>
      <c r="R1598" s="155"/>
      <c r="S1598" s="155"/>
      <c r="T1598" s="155"/>
      <c r="U1598" s="155"/>
      <c r="V1598" s="155"/>
      <c r="W1598" s="155"/>
    </row>
    <row r="1599" spans="1:23" s="157" customFormat="1" ht="44.25" customHeight="1">
      <c r="A1599" s="54" t="s">
        <v>37</v>
      </c>
      <c r="B1599" s="54"/>
      <c r="C1599" s="53" t="s">
        <v>67</v>
      </c>
      <c r="D1599" s="53" t="s">
        <v>150</v>
      </c>
      <c r="E1599" s="53" t="s">
        <v>11</v>
      </c>
      <c r="F1599" s="53" t="s">
        <v>69</v>
      </c>
      <c r="G1599" s="127"/>
      <c r="H1599" s="127"/>
      <c r="I1599" s="156"/>
      <c r="J1599" s="156"/>
      <c r="K1599" s="156"/>
      <c r="L1599" s="156"/>
      <c r="M1599" s="156"/>
      <c r="N1599" s="156"/>
      <c r="O1599" s="156"/>
      <c r="P1599" s="156"/>
      <c r="Q1599" s="156"/>
      <c r="R1599" s="156"/>
      <c r="S1599" s="156"/>
      <c r="T1599" s="156"/>
      <c r="U1599" s="156"/>
      <c r="V1599" s="156"/>
      <c r="W1599" s="156"/>
    </row>
    <row r="1600" spans="1:23" ht="15.75" customHeight="1">
      <c r="A1600" s="131">
        <v>1</v>
      </c>
      <c r="B1600" s="131">
        <v>2</v>
      </c>
      <c r="C1600" s="131">
        <v>3</v>
      </c>
      <c r="D1600" s="131">
        <v>4</v>
      </c>
      <c r="E1600" s="131" t="s">
        <v>70</v>
      </c>
      <c r="F1600" s="131">
        <v>6</v>
      </c>
      <c r="G1600" s="50"/>
      <c r="H1600" s="50"/>
      <c r="I1600" s="155"/>
      <c r="J1600" s="155"/>
      <c r="K1600" s="155"/>
      <c r="L1600" s="155"/>
      <c r="M1600" s="155"/>
      <c r="N1600" s="155"/>
      <c r="O1600" s="155"/>
      <c r="P1600" s="155"/>
      <c r="Q1600" s="155"/>
      <c r="R1600" s="155"/>
      <c r="S1600" s="155"/>
      <c r="T1600" s="155"/>
      <c r="U1600" s="155"/>
      <c r="V1600" s="155"/>
      <c r="W1600" s="155"/>
    </row>
    <row r="1601" spans="1:23" ht="15.75" customHeight="1">
      <c r="A1601" s="55">
        <v>1</v>
      </c>
      <c r="B1601" s="158" t="s">
        <v>72</v>
      </c>
      <c r="C1601" s="124">
        <v>1928.52</v>
      </c>
      <c r="D1601" s="124">
        <f>'[1]AT-10_MME'!C23</f>
        <v>1928.52</v>
      </c>
      <c r="E1601" s="126">
        <f>D1601-C1601</f>
        <v>0</v>
      </c>
      <c r="F1601" s="123">
        <f>E1601/C1601</f>
        <v>0</v>
      </c>
      <c r="G1601" s="159"/>
      <c r="H1601" s="50"/>
      <c r="I1601" s="155"/>
      <c r="J1601" s="155"/>
      <c r="K1601" s="155"/>
      <c r="L1601" s="155"/>
      <c r="M1601" s="155"/>
      <c r="N1601" s="155"/>
      <c r="O1601" s="155"/>
      <c r="P1601" s="155"/>
      <c r="Q1601" s="155"/>
      <c r="R1601" s="155"/>
      <c r="S1601" s="155"/>
      <c r="T1601" s="155"/>
      <c r="U1601" s="155"/>
      <c r="V1601" s="155"/>
      <c r="W1601" s="155"/>
    </row>
    <row r="1602" spans="1:23" ht="15.75" customHeight="1">
      <c r="A1602" s="55">
        <v>2</v>
      </c>
      <c r="B1602" s="158" t="s">
        <v>122</v>
      </c>
      <c r="C1602" s="124">
        <v>-824.59</v>
      </c>
      <c r="D1602" s="124">
        <f>'[1]AT-10_MME'!D23</f>
        <v>-824.59</v>
      </c>
      <c r="E1602" s="126">
        <f>D1602-C1602</f>
        <v>0</v>
      </c>
      <c r="F1602" s="123">
        <f>E1602/C1602</f>
        <v>0</v>
      </c>
      <c r="G1602" s="50"/>
      <c r="H1602" s="50"/>
      <c r="I1602" s="155"/>
      <c r="J1602" s="155"/>
      <c r="K1602" s="155"/>
      <c r="L1602" s="155"/>
      <c r="M1602" s="155"/>
      <c r="N1602" s="155"/>
      <c r="O1602" s="155"/>
      <c r="P1602" s="155"/>
      <c r="Q1602" s="155"/>
      <c r="R1602" s="155"/>
      <c r="S1602" s="155"/>
      <c r="T1602" s="155"/>
      <c r="U1602" s="155"/>
      <c r="V1602" s="155"/>
      <c r="W1602" s="155"/>
    </row>
    <row r="1603" spans="1:23" ht="15.75" customHeight="1">
      <c r="A1603" s="55">
        <v>3</v>
      </c>
      <c r="B1603" s="158" t="s">
        <v>151</v>
      </c>
      <c r="C1603" s="124">
        <v>1909.23</v>
      </c>
      <c r="D1603" s="124">
        <f>'[1]AT-10_MME'!E23</f>
        <v>1909.23</v>
      </c>
      <c r="E1603" s="126">
        <f>D1603-C1603</f>
        <v>0</v>
      </c>
      <c r="F1603" s="123">
        <f>E1603/C1603</f>
        <v>0</v>
      </c>
      <c r="G1603" s="50"/>
      <c r="H1603" s="50"/>
      <c r="I1603" s="155"/>
      <c r="J1603" s="155"/>
      <c r="K1603" s="155"/>
      <c r="L1603" s="155"/>
      <c r="M1603" s="155"/>
      <c r="N1603" s="155"/>
      <c r="O1603" s="155"/>
      <c r="P1603" s="155"/>
      <c r="Q1603" s="155"/>
      <c r="R1603" s="155"/>
      <c r="S1603" s="155"/>
      <c r="T1603" s="155"/>
      <c r="U1603" s="155"/>
      <c r="V1603" s="155"/>
      <c r="W1603" s="155"/>
    </row>
    <row r="1604" spans="1:23" ht="15.75" customHeight="1">
      <c r="A1604" s="55">
        <v>4</v>
      </c>
      <c r="B1604" s="160" t="s">
        <v>152</v>
      </c>
      <c r="C1604" s="161">
        <f>SUM(C1602:C1603)</f>
        <v>1084.6399999999999</v>
      </c>
      <c r="D1604" s="161">
        <f>SUM(D1602:D1603)</f>
        <v>1084.6399999999999</v>
      </c>
      <c r="E1604" s="161">
        <f>D1604-C1604</f>
        <v>0</v>
      </c>
      <c r="F1604" s="125">
        <f>E1604/C1604</f>
        <v>0</v>
      </c>
      <c r="G1604" s="50"/>
      <c r="H1604" s="50"/>
      <c r="I1604" s="155"/>
      <c r="J1604" s="155"/>
      <c r="K1604" s="155"/>
      <c r="L1604" s="155"/>
      <c r="M1604" s="155"/>
      <c r="N1604" s="155"/>
      <c r="O1604" s="155"/>
      <c r="P1604" s="155"/>
      <c r="Q1604" s="155"/>
      <c r="R1604" s="155"/>
      <c r="S1604" s="155"/>
      <c r="T1604" s="155"/>
      <c r="U1604" s="155"/>
      <c r="V1604" s="155"/>
      <c r="W1604" s="155"/>
    </row>
    <row r="1605" spans="1:23" ht="15.75" customHeight="1">
      <c r="A1605" s="162"/>
      <c r="B1605" s="162"/>
      <c r="C1605" s="162"/>
      <c r="D1605" s="162"/>
      <c r="E1605" s="162"/>
      <c r="F1605" s="163"/>
      <c r="G1605" s="50"/>
      <c r="H1605" s="50"/>
      <c r="I1605" s="155"/>
      <c r="J1605" s="155"/>
      <c r="K1605" s="155"/>
      <c r="L1605" s="155"/>
      <c r="M1605" s="155"/>
      <c r="N1605" s="155"/>
      <c r="O1605" s="155"/>
      <c r="P1605" s="155"/>
      <c r="Q1605" s="155"/>
      <c r="R1605" s="155"/>
      <c r="S1605" s="155"/>
      <c r="T1605" s="155"/>
      <c r="U1605" s="155"/>
      <c r="V1605" s="155"/>
      <c r="W1605" s="155"/>
    </row>
    <row r="1606" spans="1:23" ht="15.75" customHeight="1">
      <c r="A1606" s="127" t="s">
        <v>153</v>
      </c>
      <c r="B1606" s="50"/>
      <c r="C1606" s="50"/>
      <c r="D1606" s="50"/>
      <c r="E1606" s="50"/>
      <c r="F1606" s="50"/>
      <c r="G1606" s="50"/>
      <c r="H1606" s="50"/>
      <c r="I1606" s="155"/>
      <c r="J1606" s="155"/>
      <c r="K1606" s="155"/>
      <c r="L1606" s="155"/>
      <c r="M1606" s="155"/>
      <c r="N1606" s="155"/>
      <c r="O1606" s="155"/>
      <c r="P1606" s="155"/>
      <c r="Q1606" s="155"/>
      <c r="R1606" s="155"/>
      <c r="S1606" s="155"/>
      <c r="T1606" s="155"/>
      <c r="U1606" s="155"/>
      <c r="V1606" s="155"/>
      <c r="W1606" s="155"/>
    </row>
    <row r="1607" spans="1:23" ht="15.75" customHeight="1">
      <c r="A1607" s="50"/>
      <c r="B1607" s="50"/>
      <c r="C1607" s="50"/>
      <c r="E1607" s="164"/>
      <c r="F1607" s="164"/>
      <c r="G1607" s="52" t="s">
        <v>114</v>
      </c>
      <c r="H1607" s="50"/>
      <c r="I1607" s="155"/>
      <c r="J1607" s="155"/>
      <c r="K1607" s="155"/>
      <c r="L1607" s="155"/>
      <c r="M1607" s="155"/>
      <c r="N1607" s="155"/>
      <c r="O1607" s="155"/>
      <c r="P1607" s="155"/>
      <c r="Q1607" s="155"/>
      <c r="R1607" s="155"/>
      <c r="S1607" s="155"/>
      <c r="T1607" s="155"/>
      <c r="U1607" s="155"/>
      <c r="V1607" s="155"/>
      <c r="W1607" s="155"/>
    </row>
    <row r="1608" spans="1:23" ht="38.25" customHeight="1">
      <c r="A1608" s="54" t="s">
        <v>37</v>
      </c>
      <c r="B1608" s="54" t="s">
        <v>154</v>
      </c>
      <c r="C1608" s="54" t="str">
        <f>B1601</f>
        <v>Allocation for 2017-18</v>
      </c>
      <c r="D1608" s="54" t="s">
        <v>87</v>
      </c>
      <c r="E1608" s="54" t="s">
        <v>155</v>
      </c>
      <c r="F1608" s="54" t="s">
        <v>156</v>
      </c>
      <c r="G1608" s="54" t="s">
        <v>157</v>
      </c>
      <c r="H1608" s="50"/>
      <c r="I1608" s="155"/>
      <c r="J1608" s="155"/>
      <c r="K1608" s="155"/>
      <c r="L1608" s="155"/>
      <c r="M1608" s="155"/>
      <c r="N1608" s="155"/>
      <c r="O1608" s="155"/>
      <c r="P1608" s="155"/>
      <c r="Q1608" s="155"/>
      <c r="R1608" s="155"/>
      <c r="S1608" s="155"/>
      <c r="T1608" s="155"/>
      <c r="U1608" s="155"/>
      <c r="V1608" s="155"/>
      <c r="W1608" s="155"/>
    </row>
    <row r="1609" spans="1:23" ht="15.75" customHeight="1">
      <c r="A1609" s="165">
        <v>1</v>
      </c>
      <c r="B1609" s="165">
        <v>2</v>
      </c>
      <c r="C1609" s="165">
        <v>3</v>
      </c>
      <c r="D1609" s="165">
        <v>4</v>
      </c>
      <c r="E1609" s="165">
        <v>5</v>
      </c>
      <c r="F1609" s="165">
        <v>6</v>
      </c>
      <c r="G1609" s="165">
        <v>7</v>
      </c>
      <c r="H1609" s="50"/>
      <c r="I1609" s="155"/>
      <c r="J1609" s="155"/>
      <c r="K1609" s="155"/>
      <c r="L1609" s="155"/>
      <c r="M1609" s="155"/>
      <c r="N1609" s="155"/>
      <c r="O1609" s="155"/>
      <c r="P1609" s="155"/>
      <c r="Q1609" s="155"/>
      <c r="R1609" s="155"/>
      <c r="S1609" s="155"/>
      <c r="T1609" s="155"/>
      <c r="U1609" s="155"/>
      <c r="V1609" s="155"/>
      <c r="W1609" s="155"/>
    </row>
    <row r="1610" spans="1:23" ht="15.75" customHeight="1">
      <c r="A1610" s="55">
        <v>1</v>
      </c>
      <c r="B1610" s="158" t="s">
        <v>158</v>
      </c>
      <c r="C1610" s="166">
        <f>D1601</f>
        <v>1928.52</v>
      </c>
      <c r="D1610" s="167">
        <f>D1604</f>
        <v>1084.6399999999999</v>
      </c>
      <c r="E1610" s="168">
        <f>'[1]AT-10_MME'!G23</f>
        <v>1992.4396399999998</v>
      </c>
      <c r="F1610" s="169">
        <f>E1610/C1610</f>
        <v>1.0331444008877273</v>
      </c>
      <c r="G1610" s="170">
        <f>D1610-E1610</f>
        <v>-907.79963999999995</v>
      </c>
      <c r="H1610" s="50"/>
      <c r="I1610" s="155"/>
      <c r="J1610" s="155"/>
      <c r="K1610" s="155"/>
      <c r="L1610" s="155"/>
      <c r="M1610" s="155"/>
      <c r="N1610" s="155"/>
      <c r="O1610" s="155"/>
      <c r="P1610" s="155"/>
      <c r="Q1610" s="155"/>
      <c r="R1610" s="155"/>
      <c r="S1610" s="155"/>
      <c r="T1610" s="155"/>
      <c r="U1610" s="155"/>
      <c r="V1610" s="155"/>
      <c r="W1610" s="155"/>
    </row>
    <row r="1611" spans="1:23" ht="15.75" customHeight="1">
      <c r="A1611" s="55">
        <v>2</v>
      </c>
      <c r="B1611" s="158" t="s">
        <v>159</v>
      </c>
      <c r="C1611" s="171"/>
      <c r="D1611" s="172"/>
      <c r="E1611" s="173"/>
      <c r="F1611" s="174"/>
      <c r="G1611" s="175"/>
      <c r="H1611" s="50"/>
      <c r="I1611" s="155"/>
      <c r="J1611" s="155"/>
      <c r="K1611" s="155"/>
      <c r="L1611" s="155"/>
      <c r="M1611" s="155"/>
      <c r="N1611" s="155"/>
      <c r="O1611" s="155"/>
      <c r="P1611" s="155"/>
      <c r="Q1611" s="155"/>
      <c r="R1611" s="155"/>
      <c r="S1611" s="155"/>
      <c r="T1611" s="155"/>
      <c r="U1611" s="155"/>
      <c r="V1611" s="155"/>
      <c r="W1611" s="155"/>
    </row>
    <row r="1612" spans="1:23" ht="15.75" customHeight="1">
      <c r="A1612" s="55">
        <v>3</v>
      </c>
      <c r="B1612" s="158" t="s">
        <v>160</v>
      </c>
      <c r="C1612" s="176"/>
      <c r="D1612" s="177"/>
      <c r="E1612" s="178"/>
      <c r="F1612" s="179"/>
      <c r="G1612" s="180"/>
      <c r="H1612" s="50"/>
      <c r="I1612" s="155"/>
      <c r="J1612" s="155"/>
      <c r="K1612" s="155"/>
      <c r="L1612" s="155"/>
      <c r="M1612" s="155"/>
      <c r="N1612" s="155"/>
      <c r="O1612" s="155"/>
      <c r="P1612" s="155"/>
      <c r="Q1612" s="155"/>
      <c r="R1612" s="155"/>
      <c r="S1612" s="155"/>
      <c r="T1612" s="155"/>
      <c r="U1612" s="155"/>
      <c r="V1612" s="155"/>
      <c r="W1612" s="155"/>
    </row>
    <row r="1613" spans="1:23" ht="15.75" customHeight="1">
      <c r="A1613" s="181" t="s">
        <v>17</v>
      </c>
      <c r="B1613" s="182"/>
      <c r="C1613" s="183">
        <f>SUM(C1610:C1611)</f>
        <v>1928.52</v>
      </c>
      <c r="D1613" s="183">
        <f>SUM(D1610:D1611)</f>
        <v>1084.6399999999999</v>
      </c>
      <c r="E1613" s="183">
        <f>SUM(E1610)</f>
        <v>1992.4396399999998</v>
      </c>
      <c r="F1613" s="142">
        <f>E1613/C1613</f>
        <v>1.0331444008877273</v>
      </c>
      <c r="G1613" s="183">
        <f>D1613-E1613</f>
        <v>-907.79963999999995</v>
      </c>
      <c r="H1613" s="51"/>
      <c r="I1613" s="155"/>
      <c r="J1613" s="155"/>
      <c r="K1613" s="155"/>
      <c r="L1613" s="155"/>
      <c r="M1613" s="155"/>
      <c r="N1613" s="155"/>
      <c r="O1613" s="155"/>
      <c r="P1613" s="155"/>
      <c r="Q1613" s="155"/>
      <c r="R1613" s="155"/>
      <c r="S1613" s="155"/>
      <c r="T1613" s="155"/>
      <c r="U1613" s="155"/>
      <c r="V1613" s="155"/>
      <c r="W1613" s="155"/>
    </row>
    <row r="1614" spans="1:23" ht="15.75" customHeight="1">
      <c r="A1614" s="50"/>
      <c r="B1614" s="50"/>
      <c r="C1614" s="50"/>
      <c r="D1614" s="50"/>
      <c r="E1614" s="50"/>
      <c r="F1614" s="50"/>
      <c r="G1614" s="50"/>
      <c r="H1614" s="50"/>
      <c r="I1614" s="155"/>
      <c r="J1614" s="155"/>
      <c r="K1614" s="155"/>
      <c r="L1614" s="155"/>
      <c r="M1614" s="155"/>
      <c r="N1614" s="155"/>
      <c r="O1614" s="155"/>
      <c r="P1614" s="155"/>
      <c r="Q1614" s="155"/>
      <c r="R1614" s="155"/>
      <c r="S1614" s="155"/>
      <c r="T1614" s="155"/>
      <c r="U1614" s="155"/>
      <c r="V1614" s="155"/>
      <c r="W1614" s="155"/>
    </row>
    <row r="1615" spans="1:23" ht="15.75" customHeight="1">
      <c r="A1615" s="127" t="s">
        <v>161</v>
      </c>
      <c r="B1615" s="50"/>
      <c r="C1615" s="50"/>
      <c r="D1615" s="50"/>
      <c r="E1615" s="50"/>
      <c r="F1615" s="50"/>
      <c r="G1615" s="50"/>
      <c r="H1615" s="50"/>
      <c r="I1615" s="155"/>
      <c r="J1615" s="155"/>
      <c r="K1615" s="155"/>
      <c r="L1615" s="155"/>
      <c r="M1615" s="155"/>
      <c r="N1615" s="155"/>
      <c r="O1615" s="155"/>
      <c r="P1615" s="155"/>
      <c r="Q1615" s="155"/>
      <c r="R1615" s="155"/>
      <c r="S1615" s="155"/>
      <c r="T1615" s="155"/>
      <c r="U1615" s="155"/>
      <c r="V1615" s="155"/>
      <c r="W1615" s="155"/>
    </row>
    <row r="1616" spans="1:23" ht="15.75" customHeight="1">
      <c r="A1616" s="127" t="s">
        <v>162</v>
      </c>
      <c r="B1616" s="50"/>
      <c r="C1616" s="50"/>
      <c r="D1616" s="50"/>
      <c r="E1616" s="50"/>
      <c r="F1616" s="52" t="s">
        <v>114</v>
      </c>
      <c r="G1616" s="50"/>
      <c r="H1616" s="50"/>
      <c r="I1616" s="155"/>
      <c r="J1616" s="155"/>
      <c r="K1616" s="155"/>
      <c r="L1616" s="155"/>
      <c r="M1616" s="155"/>
      <c r="N1616" s="155"/>
      <c r="O1616" s="155"/>
      <c r="P1616" s="155"/>
      <c r="Q1616" s="155"/>
      <c r="R1616" s="155"/>
      <c r="S1616" s="155"/>
      <c r="T1616" s="155"/>
      <c r="U1616" s="155"/>
      <c r="V1616" s="155"/>
      <c r="W1616" s="155"/>
    </row>
    <row r="1617" spans="1:23" ht="48.75" customHeight="1">
      <c r="A1617" s="54" t="s">
        <v>37</v>
      </c>
      <c r="B1617" s="184"/>
      <c r="C1617" s="53" t="s">
        <v>67</v>
      </c>
      <c r="D1617" s="53" t="s">
        <v>150</v>
      </c>
      <c r="E1617" s="53" t="s">
        <v>11</v>
      </c>
      <c r="F1617" s="53" t="s">
        <v>69</v>
      </c>
      <c r="G1617" s="50"/>
      <c r="H1617" s="50"/>
      <c r="I1617" s="155"/>
      <c r="J1617" s="155"/>
      <c r="K1617" s="155"/>
      <c r="L1617" s="155"/>
      <c r="M1617" s="155"/>
      <c r="N1617" s="155"/>
      <c r="O1617" s="155"/>
      <c r="P1617" s="155"/>
      <c r="Q1617" s="155"/>
      <c r="R1617" s="155"/>
      <c r="S1617" s="155"/>
      <c r="T1617" s="155"/>
      <c r="U1617" s="155"/>
      <c r="V1617" s="155"/>
      <c r="W1617" s="155"/>
    </row>
    <row r="1618" spans="1:23" ht="15.75" customHeight="1">
      <c r="A1618" s="54">
        <v>1</v>
      </c>
      <c r="B1618" s="54">
        <v>2</v>
      </c>
      <c r="C1618" s="54">
        <v>3</v>
      </c>
      <c r="D1618" s="54">
        <v>4</v>
      </c>
      <c r="E1618" s="54" t="s">
        <v>70</v>
      </c>
      <c r="F1618" s="54">
        <v>6</v>
      </c>
      <c r="G1618" s="50"/>
      <c r="H1618" s="50"/>
      <c r="I1618" s="155"/>
      <c r="J1618" s="155"/>
      <c r="K1618" s="155"/>
      <c r="L1618" s="155"/>
      <c r="M1618" s="155"/>
      <c r="N1618" s="155"/>
      <c r="O1618" s="155"/>
      <c r="P1618" s="155"/>
      <c r="Q1618" s="155"/>
      <c r="R1618" s="155"/>
      <c r="S1618" s="155"/>
      <c r="T1618" s="155"/>
      <c r="U1618" s="155"/>
      <c r="V1618" s="155"/>
      <c r="W1618" s="155"/>
    </row>
    <row r="1619" spans="1:23" ht="15.75" customHeight="1">
      <c r="A1619" s="55">
        <v>1</v>
      </c>
      <c r="B1619" s="158" t="str">
        <f>B1601</f>
        <v>Allocation for 2017-18</v>
      </c>
      <c r="C1619" s="126">
        <f>[1]AT9_TA!C9</f>
        <v>2201.5300000000007</v>
      </c>
      <c r="D1619" s="126">
        <f>C1619</f>
        <v>2201.5300000000007</v>
      </c>
      <c r="E1619" s="126">
        <f>D1619-C1619</f>
        <v>0</v>
      </c>
      <c r="F1619" s="123">
        <f>E1619/C1619</f>
        <v>0</v>
      </c>
      <c r="G1619" s="50"/>
      <c r="H1619" s="50"/>
      <c r="I1619" s="155"/>
      <c r="J1619" s="155"/>
      <c r="K1619" s="155"/>
      <c r="L1619" s="155"/>
      <c r="M1619" s="155"/>
      <c r="N1619" s="155"/>
      <c r="O1619" s="155"/>
      <c r="P1619" s="155"/>
      <c r="Q1619" s="155"/>
      <c r="R1619" s="155"/>
      <c r="S1619" s="155"/>
      <c r="T1619" s="155"/>
      <c r="U1619" s="155"/>
      <c r="V1619" s="155"/>
      <c r="W1619" s="155"/>
    </row>
    <row r="1620" spans="1:23" ht="15.75" customHeight="1">
      <c r="A1620" s="55">
        <v>2</v>
      </c>
      <c r="B1620" s="158" t="str">
        <f>B1602</f>
        <v>Opening Balance as on 1.4.2017</v>
      </c>
      <c r="C1620" s="126">
        <v>-705.13</v>
      </c>
      <c r="D1620" s="126">
        <f>C1620</f>
        <v>-705.13</v>
      </c>
      <c r="E1620" s="126">
        <f>D1620-C1620</f>
        <v>0</v>
      </c>
      <c r="F1620" s="123">
        <f>E1620/C1620</f>
        <v>0</v>
      </c>
      <c r="G1620" s="50"/>
      <c r="H1620" s="50"/>
      <c r="I1620" s="155"/>
      <c r="J1620" s="155"/>
      <c r="K1620" s="155"/>
      <c r="L1620" s="155"/>
      <c r="M1620" s="155"/>
      <c r="N1620" s="155"/>
      <c r="O1620" s="155"/>
      <c r="P1620" s="155"/>
      <c r="Q1620" s="155"/>
      <c r="R1620" s="155"/>
      <c r="S1620" s="155"/>
      <c r="T1620" s="155"/>
      <c r="U1620" s="155"/>
      <c r="V1620" s="155"/>
      <c r="W1620" s="155"/>
    </row>
    <row r="1621" spans="1:23" ht="15.75" customHeight="1">
      <c r="A1621" s="55">
        <v>3</v>
      </c>
      <c r="B1621" s="158" t="str">
        <f>B1603</f>
        <v>Releasing during 2017-18</v>
      </c>
      <c r="C1621" s="126">
        <v>1978.36</v>
      </c>
      <c r="D1621" s="126">
        <f>C1621</f>
        <v>1978.36</v>
      </c>
      <c r="E1621" s="126">
        <f>D1621-C1621</f>
        <v>0</v>
      </c>
      <c r="F1621" s="123">
        <f>E1621/C1621</f>
        <v>0</v>
      </c>
      <c r="G1621" s="50"/>
      <c r="H1621" s="50"/>
      <c r="I1621" s="155"/>
      <c r="J1621" s="155"/>
      <c r="K1621" s="155"/>
      <c r="L1621" s="155"/>
      <c r="M1621" s="155"/>
      <c r="N1621" s="155"/>
      <c r="O1621" s="155"/>
      <c r="P1621" s="155"/>
      <c r="Q1621" s="155"/>
      <c r="R1621" s="155"/>
      <c r="S1621" s="155"/>
      <c r="T1621" s="155"/>
      <c r="U1621" s="155"/>
      <c r="V1621" s="155"/>
      <c r="W1621" s="155"/>
    </row>
    <row r="1622" spans="1:23" ht="15.75" customHeight="1">
      <c r="A1622" s="55">
        <v>4</v>
      </c>
      <c r="B1622" s="160" t="s">
        <v>152</v>
      </c>
      <c r="C1622" s="161">
        <f>C1620+C1621</f>
        <v>1273.23</v>
      </c>
      <c r="D1622" s="185">
        <f>D1620+D1621</f>
        <v>1273.23</v>
      </c>
      <c r="E1622" s="161">
        <f>E1620+E1621</f>
        <v>0</v>
      </c>
      <c r="F1622" s="125">
        <f>E1622/C1622</f>
        <v>0</v>
      </c>
      <c r="G1622" s="50"/>
      <c r="H1622" s="50"/>
      <c r="I1622" s="155"/>
      <c r="J1622" s="155"/>
      <c r="K1622" s="155"/>
      <c r="L1622" s="155"/>
      <c r="M1622" s="155"/>
      <c r="N1622" s="155"/>
      <c r="O1622" s="155"/>
      <c r="P1622" s="155"/>
      <c r="Q1622" s="155"/>
      <c r="R1622" s="155"/>
      <c r="S1622" s="155"/>
      <c r="T1622" s="155"/>
      <c r="U1622" s="155"/>
      <c r="V1622" s="155"/>
      <c r="W1622" s="155"/>
    </row>
    <row r="1623" spans="1:23" ht="15.75" customHeight="1">
      <c r="A1623" s="186"/>
      <c r="B1623" s="187"/>
      <c r="C1623" s="73"/>
      <c r="D1623" s="188"/>
      <c r="E1623" s="73"/>
      <c r="F1623" s="163"/>
      <c r="G1623" s="50"/>
      <c r="H1623" s="50"/>
      <c r="I1623" s="155"/>
      <c r="J1623" s="155"/>
      <c r="K1623" s="155"/>
      <c r="L1623" s="155"/>
      <c r="M1623" s="155"/>
      <c r="N1623" s="155"/>
      <c r="O1623" s="155"/>
      <c r="P1623" s="155"/>
      <c r="Q1623" s="155"/>
      <c r="R1623" s="155"/>
      <c r="S1623" s="155"/>
      <c r="T1623" s="155"/>
      <c r="U1623" s="155"/>
      <c r="V1623" s="155"/>
      <c r="W1623" s="155"/>
    </row>
    <row r="1624" spans="1:23" ht="15.75" customHeight="1">
      <c r="A1624" s="127" t="s">
        <v>163</v>
      </c>
      <c r="B1624" s="50"/>
      <c r="C1624" s="50"/>
      <c r="D1624" s="50"/>
      <c r="E1624" s="50"/>
      <c r="F1624" s="50"/>
      <c r="G1624" s="50"/>
      <c r="H1624" s="50"/>
      <c r="I1624" s="155"/>
      <c r="J1624" s="155"/>
      <c r="K1624" s="155"/>
      <c r="L1624" s="155"/>
      <c r="M1624" s="155"/>
      <c r="N1624" s="155"/>
      <c r="O1624" s="155"/>
      <c r="P1624" s="155"/>
      <c r="Q1624" s="155"/>
      <c r="R1624" s="155"/>
      <c r="S1624" s="155"/>
      <c r="T1624" s="155"/>
      <c r="U1624" s="155"/>
      <c r="V1624" s="155"/>
      <c r="W1624" s="155"/>
    </row>
    <row r="1625" spans="1:23" ht="15.75" customHeight="1">
      <c r="A1625" s="50"/>
      <c r="B1625" s="50"/>
      <c r="C1625" s="50"/>
      <c r="D1625" s="189"/>
      <c r="E1625" s="50"/>
      <c r="F1625" s="164"/>
      <c r="G1625" s="164"/>
      <c r="H1625" s="52" t="s">
        <v>114</v>
      </c>
      <c r="I1625" s="155"/>
      <c r="J1625" s="155"/>
      <c r="K1625" s="155"/>
      <c r="L1625" s="155"/>
      <c r="M1625" s="155"/>
      <c r="N1625" s="155"/>
      <c r="O1625" s="155"/>
      <c r="P1625" s="155"/>
      <c r="Q1625" s="155"/>
      <c r="R1625" s="155"/>
      <c r="S1625" s="155"/>
      <c r="T1625" s="155"/>
      <c r="U1625" s="155"/>
      <c r="V1625" s="155"/>
      <c r="W1625" s="155"/>
    </row>
    <row r="1626" spans="1:23" ht="56.25" customHeight="1">
      <c r="A1626" s="54" t="s">
        <v>164</v>
      </c>
      <c r="B1626" s="54" t="s">
        <v>165</v>
      </c>
      <c r="C1626" s="54" t="s">
        <v>166</v>
      </c>
      <c r="D1626" s="54" t="s">
        <v>167</v>
      </c>
      <c r="E1626" s="54" t="s">
        <v>168</v>
      </c>
      <c r="F1626" s="54" t="s">
        <v>11</v>
      </c>
      <c r="G1626" s="54" t="s">
        <v>156</v>
      </c>
      <c r="H1626" s="54" t="s">
        <v>157</v>
      </c>
      <c r="I1626" s="155"/>
      <c r="J1626" s="155"/>
      <c r="K1626" s="155"/>
      <c r="L1626" s="155"/>
      <c r="M1626" s="155"/>
      <c r="N1626" s="155"/>
      <c r="O1626" s="155"/>
      <c r="P1626" s="155"/>
      <c r="Q1626" s="155"/>
      <c r="R1626" s="155"/>
      <c r="S1626" s="155"/>
      <c r="T1626" s="155"/>
      <c r="U1626" s="155"/>
      <c r="V1626" s="155"/>
      <c r="W1626" s="155"/>
    </row>
    <row r="1627" spans="1:23" ht="15.75" customHeight="1">
      <c r="A1627" s="190">
        <v>1</v>
      </c>
      <c r="B1627" s="190">
        <v>2</v>
      </c>
      <c r="C1627" s="190">
        <v>3</v>
      </c>
      <c r="D1627" s="190">
        <v>4</v>
      </c>
      <c r="E1627" s="190">
        <v>5</v>
      </c>
      <c r="F1627" s="190" t="s">
        <v>169</v>
      </c>
      <c r="G1627" s="190">
        <v>7</v>
      </c>
      <c r="H1627" s="55" t="s">
        <v>170</v>
      </c>
      <c r="I1627" s="155"/>
      <c r="J1627" s="155"/>
      <c r="K1627" s="155"/>
      <c r="L1627" s="155"/>
      <c r="M1627" s="155"/>
      <c r="N1627" s="155"/>
      <c r="O1627" s="155"/>
      <c r="P1627" s="155"/>
      <c r="Q1627" s="155"/>
      <c r="R1627" s="155"/>
      <c r="S1627" s="155"/>
      <c r="T1627" s="155"/>
      <c r="U1627" s="155"/>
      <c r="V1627" s="155"/>
      <c r="W1627" s="155"/>
    </row>
    <row r="1628" spans="1:23" ht="15.75" customHeight="1">
      <c r="A1628" s="191">
        <f>D1619</f>
        <v>2201.5300000000007</v>
      </c>
      <c r="B1628" s="191">
        <f>D1622</f>
        <v>1273.23</v>
      </c>
      <c r="C1628" s="183">
        <f>E853</f>
        <v>260564.79599999997</v>
      </c>
      <c r="D1628" s="183">
        <f>(C1628*750)/100000</f>
        <v>1954.2359699999997</v>
      </c>
      <c r="E1628" s="192">
        <f>[1]AT9_TA!K9</f>
        <v>1988.3840899999993</v>
      </c>
      <c r="F1628" s="183">
        <f>D1628-E1628</f>
        <v>-34.148119999999608</v>
      </c>
      <c r="G1628" s="142">
        <f>E1628/A1628</f>
        <v>0.90318282739730948</v>
      </c>
      <c r="H1628" s="183">
        <f>B1628-E1628</f>
        <v>-715.15408999999931</v>
      </c>
      <c r="I1628" s="155"/>
      <c r="J1628" s="155"/>
      <c r="K1628" s="155"/>
      <c r="L1628" s="155"/>
      <c r="M1628" s="155"/>
      <c r="N1628" s="155"/>
      <c r="O1628" s="155"/>
      <c r="P1628" s="155"/>
      <c r="Q1628" s="155"/>
      <c r="R1628" s="155"/>
      <c r="S1628" s="155"/>
      <c r="T1628" s="155"/>
      <c r="U1628" s="155"/>
      <c r="V1628" s="155"/>
      <c r="W1628" s="155"/>
    </row>
    <row r="1629" spans="1:23" ht="15.75" customHeight="1">
      <c r="A1629" s="193"/>
      <c r="B1629" s="194"/>
      <c r="C1629" s="195"/>
      <c r="D1629" s="195"/>
      <c r="E1629" s="196"/>
      <c r="F1629" s="73"/>
      <c r="G1629" s="163"/>
      <c r="H1629" s="50"/>
      <c r="I1629" s="155"/>
      <c r="J1629" s="155"/>
      <c r="K1629" s="155"/>
      <c r="L1629" s="155"/>
      <c r="M1629" s="155"/>
      <c r="N1629" s="155"/>
      <c r="O1629" s="155"/>
      <c r="P1629" s="155"/>
      <c r="Q1629" s="155"/>
      <c r="R1629" s="155"/>
      <c r="S1629" s="155"/>
      <c r="T1629" s="155"/>
      <c r="U1629" s="155"/>
      <c r="V1629" s="155"/>
      <c r="W1629" s="155"/>
    </row>
    <row r="1630" spans="1:23" ht="15.75" customHeight="1">
      <c r="A1630" s="127" t="s">
        <v>171</v>
      </c>
      <c r="B1630" s="50"/>
      <c r="C1630" s="50"/>
      <c r="D1630" s="50"/>
      <c r="E1630" s="50"/>
      <c r="F1630" s="50"/>
      <c r="G1630" s="50"/>
      <c r="H1630" s="50"/>
      <c r="I1630" s="155"/>
      <c r="J1630" s="155"/>
      <c r="K1630" s="155"/>
      <c r="L1630" s="155"/>
      <c r="M1630" s="155"/>
      <c r="N1630" s="155"/>
      <c r="O1630" s="155"/>
      <c r="P1630" s="155"/>
      <c r="Q1630" s="155"/>
      <c r="R1630" s="155"/>
      <c r="S1630" s="155"/>
      <c r="T1630" s="155"/>
      <c r="U1630" s="155"/>
      <c r="V1630" s="155"/>
      <c r="W1630" s="155"/>
    </row>
    <row r="1631" spans="1:23" ht="15.75" customHeight="1">
      <c r="A1631" s="197" t="s">
        <v>172</v>
      </c>
      <c r="B1631" s="50"/>
      <c r="C1631" s="50"/>
      <c r="D1631" s="50"/>
      <c r="E1631" s="50"/>
      <c r="F1631" s="50"/>
      <c r="G1631" s="50"/>
      <c r="H1631" s="50"/>
      <c r="I1631" s="155"/>
      <c r="J1631" s="155"/>
      <c r="K1631" s="155"/>
      <c r="L1631" s="155"/>
      <c r="M1631" s="155"/>
      <c r="N1631" s="155"/>
      <c r="O1631" s="155"/>
      <c r="P1631" s="155"/>
      <c r="Q1631" s="155"/>
      <c r="R1631" s="155"/>
      <c r="S1631" s="155"/>
      <c r="T1631" s="155"/>
      <c r="U1631" s="155"/>
      <c r="V1631" s="155"/>
      <c r="W1631" s="155"/>
    </row>
    <row r="1632" spans="1:23" ht="15.75" customHeight="1">
      <c r="A1632" s="198" t="s">
        <v>173</v>
      </c>
      <c r="B1632" s="199"/>
      <c r="C1632" s="199"/>
      <c r="D1632" s="199"/>
      <c r="E1632" s="199"/>
      <c r="F1632" s="199"/>
      <c r="G1632" s="50"/>
      <c r="H1632" s="50"/>
      <c r="I1632" s="155"/>
      <c r="J1632" s="155"/>
      <c r="K1632" s="155"/>
      <c r="L1632" s="155"/>
      <c r="M1632" s="155"/>
      <c r="N1632" s="155"/>
      <c r="O1632" s="155"/>
      <c r="P1632" s="155"/>
      <c r="Q1632" s="155"/>
      <c r="R1632" s="155"/>
      <c r="S1632" s="155"/>
      <c r="T1632" s="155"/>
      <c r="U1632" s="155"/>
      <c r="V1632" s="155"/>
      <c r="W1632" s="155"/>
    </row>
    <row r="1633" spans="1:23" ht="15.75" customHeight="1">
      <c r="A1633" s="200" t="s">
        <v>174</v>
      </c>
      <c r="B1633" s="200"/>
      <c r="C1633" s="200"/>
      <c r="D1633" s="200"/>
      <c r="E1633" s="200"/>
      <c r="F1633" s="50"/>
      <c r="G1633" s="50"/>
      <c r="H1633" s="50"/>
      <c r="I1633" s="155"/>
      <c r="J1633" s="155"/>
      <c r="K1633" s="155"/>
      <c r="L1633" s="155"/>
      <c r="M1633" s="155"/>
      <c r="N1633" s="155"/>
      <c r="O1633" s="155"/>
      <c r="P1633" s="155"/>
      <c r="Q1633" s="155"/>
      <c r="R1633" s="155"/>
      <c r="S1633" s="155"/>
      <c r="T1633" s="155"/>
      <c r="U1633" s="155"/>
      <c r="V1633" s="155"/>
      <c r="W1633" s="155"/>
    </row>
    <row r="1634" spans="1:23" ht="15.75" customHeight="1">
      <c r="A1634" s="131" t="s">
        <v>175</v>
      </c>
      <c r="B1634" s="131" t="s">
        <v>176</v>
      </c>
      <c r="C1634" s="131" t="s">
        <v>177</v>
      </c>
      <c r="D1634" s="131" t="s">
        <v>178</v>
      </c>
      <c r="E1634" s="131" t="s">
        <v>179</v>
      </c>
      <c r="F1634" s="50"/>
      <c r="G1634" s="201"/>
      <c r="H1634" s="50"/>
      <c r="I1634" s="155"/>
      <c r="J1634" s="155"/>
      <c r="K1634" s="155"/>
      <c r="L1634" s="155"/>
      <c r="M1634" s="155"/>
      <c r="N1634" s="155"/>
      <c r="O1634" s="155"/>
      <c r="P1634" s="155"/>
      <c r="Q1634" s="155"/>
      <c r="R1634" s="155"/>
      <c r="S1634" s="155"/>
      <c r="T1634" s="155"/>
      <c r="U1634" s="155"/>
      <c r="V1634" s="155"/>
      <c r="W1634" s="155"/>
    </row>
    <row r="1635" spans="1:23" ht="15.75" customHeight="1">
      <c r="A1635" s="202" t="s">
        <v>180</v>
      </c>
      <c r="B1635" s="55" t="s">
        <v>181</v>
      </c>
      <c r="C1635" s="203"/>
      <c r="D1635" s="204">
        <v>22920</v>
      </c>
      <c r="E1635" s="205">
        <v>13751.61</v>
      </c>
      <c r="F1635" s="50"/>
      <c r="G1635" s="206"/>
      <c r="H1635" s="50"/>
      <c r="I1635" s="155"/>
      <c r="J1635" s="155"/>
      <c r="K1635" s="155"/>
      <c r="L1635" s="155"/>
      <c r="M1635" s="155"/>
      <c r="N1635" s="155"/>
      <c r="O1635" s="155"/>
      <c r="P1635" s="155"/>
      <c r="Q1635" s="155"/>
      <c r="R1635" s="155"/>
      <c r="S1635" s="155"/>
      <c r="T1635" s="155"/>
      <c r="U1635" s="155"/>
      <c r="V1635" s="155"/>
      <c r="W1635" s="155"/>
    </row>
    <row r="1636" spans="1:23" ht="15.75" customHeight="1">
      <c r="A1636" s="207"/>
      <c r="B1636" s="55" t="s">
        <v>182</v>
      </c>
      <c r="C1636" s="55"/>
      <c r="D1636" s="208">
        <v>41577</v>
      </c>
      <c r="E1636" s="209">
        <v>24946.2</v>
      </c>
      <c r="F1636" s="50"/>
      <c r="G1636" s="206"/>
      <c r="H1636" s="50"/>
      <c r="I1636" s="155"/>
      <c r="J1636" s="155"/>
      <c r="K1636" s="155"/>
      <c r="L1636" s="155"/>
      <c r="M1636" s="155"/>
      <c r="N1636" s="155"/>
      <c r="O1636" s="155"/>
      <c r="P1636" s="155"/>
      <c r="Q1636" s="155"/>
      <c r="R1636" s="155"/>
      <c r="S1636" s="155"/>
      <c r="T1636" s="155"/>
      <c r="U1636" s="155"/>
      <c r="V1636" s="155"/>
      <c r="W1636" s="155"/>
    </row>
    <row r="1637" spans="1:23" ht="15.75" customHeight="1">
      <c r="A1637" s="207"/>
      <c r="B1637" s="55" t="s">
        <v>183</v>
      </c>
      <c r="C1637" s="55"/>
      <c r="D1637" s="208">
        <v>19199</v>
      </c>
      <c r="E1637" s="209">
        <v>11519.4</v>
      </c>
      <c r="F1637" s="50"/>
      <c r="G1637" s="206"/>
      <c r="H1637" s="50"/>
      <c r="I1637" s="155"/>
      <c r="J1637" s="155"/>
      <c r="K1637" s="155"/>
      <c r="L1637" s="155"/>
      <c r="M1637" s="155"/>
      <c r="N1637" s="155"/>
      <c r="O1637" s="155"/>
      <c r="P1637" s="155"/>
      <c r="Q1637" s="155"/>
      <c r="R1637" s="155"/>
      <c r="S1637" s="155"/>
      <c r="T1637" s="155"/>
      <c r="U1637" s="155"/>
      <c r="V1637" s="155"/>
      <c r="W1637" s="155"/>
    </row>
    <row r="1638" spans="1:23" ht="15.75" customHeight="1">
      <c r="A1638" s="207"/>
      <c r="B1638" s="55" t="s">
        <v>184</v>
      </c>
      <c r="C1638" s="55"/>
      <c r="D1638" s="208">
        <v>38876</v>
      </c>
      <c r="E1638" s="209">
        <v>24783.45</v>
      </c>
      <c r="F1638" s="50"/>
      <c r="G1638" s="206"/>
      <c r="H1638" s="50"/>
      <c r="I1638" s="155"/>
      <c r="J1638" s="155"/>
      <c r="K1638" s="155"/>
      <c r="L1638" s="155"/>
      <c r="M1638" s="155"/>
      <c r="N1638" s="155"/>
      <c r="O1638" s="155"/>
      <c r="P1638" s="155"/>
      <c r="Q1638" s="155"/>
      <c r="R1638" s="155"/>
      <c r="S1638" s="155"/>
      <c r="T1638" s="155"/>
      <c r="U1638" s="155"/>
      <c r="V1638" s="155"/>
      <c r="W1638" s="155"/>
    </row>
    <row r="1639" spans="1:23" ht="15.75" customHeight="1">
      <c r="A1639" s="207"/>
      <c r="B1639" s="55" t="s">
        <v>185</v>
      </c>
      <c r="C1639" s="55"/>
      <c r="D1639" s="208">
        <v>0</v>
      </c>
      <c r="E1639" s="208">
        <v>0</v>
      </c>
      <c r="F1639" s="50"/>
      <c r="G1639" s="206"/>
      <c r="H1639" s="50"/>
      <c r="I1639" s="155"/>
      <c r="J1639" s="155"/>
      <c r="K1639" s="155"/>
      <c r="L1639" s="155"/>
      <c r="M1639" s="155"/>
      <c r="N1639" s="155"/>
      <c r="O1639" s="155"/>
      <c r="P1639" s="155"/>
      <c r="Q1639" s="155"/>
      <c r="R1639" s="155"/>
      <c r="S1639" s="155"/>
      <c r="T1639" s="155"/>
      <c r="U1639" s="155"/>
      <c r="V1639" s="155"/>
      <c r="W1639" s="155"/>
    </row>
    <row r="1640" spans="1:23" ht="15.75" customHeight="1">
      <c r="A1640" s="207"/>
      <c r="B1640" s="55" t="s">
        <v>186</v>
      </c>
      <c r="C1640" s="55"/>
      <c r="D1640" s="208">
        <v>0</v>
      </c>
      <c r="E1640" s="208">
        <v>0</v>
      </c>
      <c r="F1640" s="50"/>
      <c r="G1640" s="206"/>
      <c r="H1640" s="50"/>
      <c r="I1640" s="155"/>
      <c r="J1640" s="155"/>
      <c r="K1640" s="155"/>
      <c r="L1640" s="155"/>
      <c r="M1640" s="155"/>
      <c r="N1640" s="155"/>
      <c r="O1640" s="155"/>
      <c r="P1640" s="155"/>
      <c r="Q1640" s="155"/>
      <c r="R1640" s="155"/>
      <c r="S1640" s="155"/>
      <c r="T1640" s="155"/>
      <c r="U1640" s="155"/>
      <c r="V1640" s="155"/>
      <c r="W1640" s="155"/>
    </row>
    <row r="1641" spans="1:23" ht="15.75" customHeight="1">
      <c r="A1641" s="207"/>
      <c r="B1641" s="55" t="s">
        <v>187</v>
      </c>
      <c r="C1641" s="55"/>
      <c r="D1641" s="208">
        <v>0</v>
      </c>
      <c r="E1641" s="208">
        <v>0</v>
      </c>
      <c r="F1641" s="50"/>
      <c r="G1641" s="206"/>
      <c r="H1641" s="50"/>
      <c r="I1641" s="155"/>
      <c r="J1641" s="155"/>
      <c r="K1641" s="155"/>
      <c r="L1641" s="155"/>
      <c r="M1641" s="155"/>
      <c r="N1641" s="155"/>
      <c r="O1641" s="155"/>
      <c r="P1641" s="155"/>
      <c r="Q1641" s="155"/>
      <c r="R1641" s="155"/>
      <c r="S1641" s="155"/>
      <c r="T1641" s="155"/>
      <c r="U1641" s="155"/>
      <c r="V1641" s="155"/>
      <c r="W1641" s="155"/>
    </row>
    <row r="1642" spans="1:23" ht="15.75" customHeight="1">
      <c r="A1642" s="207"/>
      <c r="B1642" s="55" t="s">
        <v>188</v>
      </c>
      <c r="C1642" s="55"/>
      <c r="D1642" s="208">
        <v>0</v>
      </c>
      <c r="E1642" s="208">
        <v>0</v>
      </c>
      <c r="F1642" s="50"/>
      <c r="G1642" s="206"/>
      <c r="H1642" s="50"/>
      <c r="I1642" s="155"/>
      <c r="J1642" s="155"/>
      <c r="K1642" s="155"/>
      <c r="L1642" s="155"/>
      <c r="M1642" s="155"/>
      <c r="N1642" s="155"/>
      <c r="O1642" s="155"/>
      <c r="P1642" s="155"/>
      <c r="Q1642" s="155"/>
      <c r="R1642" s="155"/>
      <c r="S1642" s="155"/>
      <c r="T1642" s="155"/>
      <c r="U1642" s="155"/>
      <c r="V1642" s="155"/>
      <c r="W1642" s="155"/>
    </row>
    <row r="1643" spans="1:23" ht="15.75" customHeight="1">
      <c r="A1643" s="210"/>
      <c r="B1643" s="211" t="s">
        <v>189</v>
      </c>
      <c r="C1643" s="160"/>
      <c r="D1643" s="212">
        <f>SUM(D1635:D1642)</f>
        <v>122572</v>
      </c>
      <c r="E1643" s="161">
        <f>SUM(E1635:E1642)</f>
        <v>75000.66</v>
      </c>
      <c r="F1643" s="50"/>
      <c r="G1643" s="213"/>
      <c r="H1643" s="50"/>
      <c r="I1643" s="155"/>
      <c r="J1643" s="155"/>
      <c r="K1643" s="155"/>
      <c r="L1643" s="155"/>
      <c r="M1643" s="155"/>
      <c r="N1643" s="155"/>
      <c r="O1643" s="155"/>
      <c r="P1643" s="155"/>
      <c r="Q1643" s="155"/>
      <c r="R1643" s="155"/>
      <c r="S1643" s="155"/>
      <c r="T1643" s="155"/>
      <c r="U1643" s="155"/>
      <c r="V1643" s="155"/>
      <c r="W1643" s="155"/>
    </row>
    <row r="1644" spans="1:23" ht="15.75" customHeight="1">
      <c r="A1644" s="214"/>
      <c r="B1644" s="215"/>
      <c r="C1644" s="215"/>
      <c r="D1644" s="215"/>
      <c r="E1644" s="215"/>
      <c r="F1644" s="215"/>
      <c r="G1644" s="216"/>
      <c r="H1644" s="216"/>
      <c r="I1644" s="155"/>
      <c r="J1644" s="155"/>
      <c r="K1644" s="155"/>
      <c r="L1644" s="155"/>
      <c r="M1644" s="155"/>
      <c r="N1644" s="155"/>
      <c r="O1644" s="155"/>
      <c r="P1644" s="155"/>
      <c r="Q1644" s="155"/>
      <c r="R1644" s="155"/>
      <c r="S1644" s="155"/>
      <c r="T1644" s="155"/>
      <c r="U1644" s="155"/>
      <c r="V1644" s="155"/>
      <c r="W1644" s="155"/>
    </row>
    <row r="1645" spans="1:23" ht="15.75" customHeight="1">
      <c r="A1645" s="127" t="s">
        <v>190</v>
      </c>
      <c r="B1645" s="50"/>
      <c r="C1645" s="50"/>
      <c r="D1645" s="50"/>
      <c r="E1645" s="50"/>
      <c r="F1645" s="50"/>
      <c r="G1645" s="50"/>
      <c r="H1645" s="50"/>
      <c r="I1645" s="155"/>
      <c r="J1645" s="155"/>
      <c r="K1645" s="155"/>
      <c r="L1645" s="155"/>
      <c r="M1645" s="155"/>
      <c r="N1645" s="155"/>
      <c r="O1645" s="155"/>
      <c r="P1645" s="155"/>
      <c r="Q1645" s="155"/>
      <c r="R1645" s="155"/>
      <c r="S1645" s="155"/>
      <c r="T1645" s="155"/>
      <c r="U1645" s="155"/>
      <c r="V1645" s="155"/>
      <c r="W1645" s="155"/>
    </row>
    <row r="1646" spans="1:23" ht="15.75" customHeight="1">
      <c r="A1646" s="217" t="s">
        <v>191</v>
      </c>
      <c r="B1646" s="217" t="s">
        <v>192</v>
      </c>
      <c r="C1646" s="217"/>
      <c r="D1646" s="217" t="s">
        <v>193</v>
      </c>
      <c r="E1646" s="217"/>
      <c r="F1646" s="217" t="s">
        <v>194</v>
      </c>
      <c r="G1646" s="217"/>
      <c r="H1646" s="50"/>
      <c r="I1646" s="155"/>
      <c r="J1646" s="155"/>
      <c r="K1646" s="155"/>
      <c r="L1646" s="155"/>
      <c r="M1646" s="155"/>
      <c r="N1646" s="155"/>
      <c r="O1646" s="155"/>
      <c r="P1646" s="155"/>
      <c r="Q1646" s="155"/>
      <c r="R1646" s="155"/>
      <c r="S1646" s="155"/>
      <c r="T1646" s="155"/>
      <c r="U1646" s="155"/>
      <c r="V1646" s="155"/>
      <c r="W1646" s="155"/>
    </row>
    <row r="1647" spans="1:23" ht="15.75" customHeight="1">
      <c r="A1647" s="217"/>
      <c r="B1647" s="218" t="s">
        <v>195</v>
      </c>
      <c r="C1647" s="218" t="s">
        <v>196</v>
      </c>
      <c r="D1647" s="218" t="s">
        <v>195</v>
      </c>
      <c r="E1647" s="218" t="s">
        <v>196</v>
      </c>
      <c r="F1647" s="218" t="s">
        <v>195</v>
      </c>
      <c r="G1647" s="218" t="s">
        <v>196</v>
      </c>
      <c r="H1647" s="50"/>
      <c r="I1647" s="155"/>
      <c r="J1647" s="155"/>
      <c r="K1647" s="155"/>
      <c r="L1647" s="155"/>
      <c r="M1647" s="155"/>
      <c r="N1647" s="155"/>
      <c r="O1647" s="155"/>
      <c r="P1647" s="155"/>
      <c r="Q1647" s="155"/>
      <c r="R1647" s="155"/>
      <c r="S1647" s="155"/>
      <c r="T1647" s="155"/>
      <c r="U1647" s="155"/>
      <c r="V1647" s="155"/>
      <c r="W1647" s="155"/>
    </row>
    <row r="1648" spans="1:23" ht="15.75" customHeight="1">
      <c r="A1648" s="160" t="s">
        <v>197</v>
      </c>
      <c r="B1648" s="219">
        <f>D1643</f>
        <v>122572</v>
      </c>
      <c r="C1648" s="126">
        <f>E1643</f>
        <v>75000.66</v>
      </c>
      <c r="D1648" s="219">
        <f>'[1]AT11_KS Year wise'!C10</f>
        <v>122572</v>
      </c>
      <c r="E1648" s="126">
        <f>'[1]AT11_KS Year wise'!D10</f>
        <v>75000.66</v>
      </c>
      <c r="F1648" s="123">
        <v>0</v>
      </c>
      <c r="G1648" s="123">
        <v>0</v>
      </c>
      <c r="H1648" s="50"/>
      <c r="I1648" s="155"/>
      <c r="J1648" s="155"/>
      <c r="K1648" s="155"/>
      <c r="L1648" s="155"/>
      <c r="M1648" s="155"/>
      <c r="N1648" s="155"/>
      <c r="O1648" s="155"/>
      <c r="P1648" s="155"/>
      <c r="Q1648" s="155"/>
      <c r="R1648" s="155"/>
      <c r="S1648" s="155"/>
      <c r="T1648" s="155"/>
      <c r="U1648" s="155"/>
      <c r="V1648" s="155"/>
      <c r="W1648" s="155"/>
    </row>
    <row r="1649" spans="1:23" ht="15.75" customHeight="1">
      <c r="A1649" s="213"/>
      <c r="B1649" s="213"/>
      <c r="C1649" s="213"/>
      <c r="D1649" s="213"/>
      <c r="E1649" s="50"/>
      <c r="F1649" s="50"/>
      <c r="G1649" s="50"/>
      <c r="H1649" s="50"/>
      <c r="I1649" s="155"/>
      <c r="J1649" s="155"/>
      <c r="K1649" s="155"/>
      <c r="L1649" s="155"/>
      <c r="M1649" s="155"/>
      <c r="N1649" s="155"/>
      <c r="O1649" s="155"/>
      <c r="P1649" s="155"/>
      <c r="Q1649" s="155"/>
      <c r="R1649" s="155"/>
      <c r="S1649" s="155"/>
      <c r="T1649" s="155"/>
      <c r="U1649" s="155"/>
      <c r="V1649" s="155"/>
      <c r="W1649" s="155"/>
    </row>
    <row r="1650" spans="1:23" ht="15.75" customHeight="1">
      <c r="A1650" s="127" t="s">
        <v>198</v>
      </c>
      <c r="B1650" s="50"/>
      <c r="C1650" s="50"/>
      <c r="D1650" s="50"/>
      <c r="E1650" s="50"/>
      <c r="F1650" s="50"/>
      <c r="G1650" s="50"/>
      <c r="H1650" s="50"/>
      <c r="I1650" s="155"/>
      <c r="J1650" s="155"/>
      <c r="K1650" s="155"/>
      <c r="L1650" s="155"/>
      <c r="M1650" s="155"/>
      <c r="N1650" s="155"/>
      <c r="O1650" s="155"/>
      <c r="P1650" s="155"/>
      <c r="Q1650" s="155"/>
      <c r="R1650" s="155"/>
      <c r="S1650" s="155"/>
      <c r="T1650" s="155"/>
      <c r="U1650" s="155"/>
      <c r="V1650" s="155"/>
      <c r="W1650" s="155"/>
    </row>
    <row r="1651" spans="1:23" ht="32.25" customHeight="1">
      <c r="A1651" s="220" t="s">
        <v>199</v>
      </c>
      <c r="B1651" s="220"/>
      <c r="C1651" s="220" t="s">
        <v>200</v>
      </c>
      <c r="D1651" s="220"/>
      <c r="E1651" s="220" t="s">
        <v>201</v>
      </c>
      <c r="F1651" s="220"/>
      <c r="G1651" s="50"/>
      <c r="H1651" s="50"/>
      <c r="I1651" s="155"/>
      <c r="J1651" s="155"/>
      <c r="K1651" s="155"/>
      <c r="L1651" s="155"/>
      <c r="M1651" s="155"/>
      <c r="N1651" s="155"/>
      <c r="O1651" s="155"/>
      <c r="P1651" s="155"/>
      <c r="Q1651" s="155"/>
      <c r="R1651" s="155"/>
      <c r="S1651" s="155"/>
      <c r="T1651" s="155"/>
      <c r="U1651" s="155"/>
      <c r="V1651" s="155"/>
      <c r="W1651" s="155"/>
    </row>
    <row r="1652" spans="1:23" ht="15.75" customHeight="1">
      <c r="A1652" s="54" t="s">
        <v>195</v>
      </c>
      <c r="B1652" s="54" t="s">
        <v>202</v>
      </c>
      <c r="C1652" s="54" t="s">
        <v>195</v>
      </c>
      <c r="D1652" s="54" t="s">
        <v>203</v>
      </c>
      <c r="E1652" s="54" t="s">
        <v>195</v>
      </c>
      <c r="F1652" s="54" t="s">
        <v>204</v>
      </c>
      <c r="G1652" s="50"/>
      <c r="H1652" s="50"/>
      <c r="I1652" s="155"/>
      <c r="J1652" s="155"/>
      <c r="K1652" s="155"/>
      <c r="L1652" s="155"/>
      <c r="M1652" s="155"/>
      <c r="N1652" s="155"/>
      <c r="O1652" s="155"/>
      <c r="P1652" s="155"/>
      <c r="Q1652" s="155"/>
      <c r="R1652" s="155"/>
      <c r="S1652" s="155"/>
      <c r="T1652" s="155"/>
      <c r="U1652" s="155"/>
      <c r="V1652" s="155"/>
      <c r="W1652" s="155"/>
    </row>
    <row r="1653" spans="1:23" ht="15.75" customHeight="1">
      <c r="A1653" s="55">
        <v>1</v>
      </c>
      <c r="B1653" s="55">
        <v>2</v>
      </c>
      <c r="C1653" s="55">
        <v>3</v>
      </c>
      <c r="D1653" s="55">
        <v>4</v>
      </c>
      <c r="E1653" s="55">
        <v>5</v>
      </c>
      <c r="F1653" s="55">
        <v>6</v>
      </c>
      <c r="G1653" s="50"/>
      <c r="H1653" s="50"/>
      <c r="I1653" s="155"/>
      <c r="J1653" s="155"/>
      <c r="K1653" s="155"/>
      <c r="L1653" s="155"/>
      <c r="M1653" s="155"/>
      <c r="N1653" s="155"/>
      <c r="O1653" s="155"/>
      <c r="P1653" s="155"/>
      <c r="Q1653" s="155"/>
      <c r="R1653" s="155"/>
      <c r="S1653" s="155"/>
      <c r="T1653" s="155"/>
      <c r="U1653" s="155"/>
      <c r="V1653" s="155"/>
      <c r="W1653" s="155"/>
    </row>
    <row r="1654" spans="1:23" ht="15.75" customHeight="1">
      <c r="A1654" s="221">
        <f>D1648</f>
        <v>122572</v>
      </c>
      <c r="B1654" s="222">
        <f>'[1]AT11_KS Year wise'!D10+'[1]AT11_KS Year wise'!E10</f>
        <v>81055.987500000003</v>
      </c>
      <c r="C1654" s="223">
        <f>'[1]AT11_KS Year wise'!F10</f>
        <v>112803</v>
      </c>
      <c r="D1654" s="224">
        <f>'[1]AT11_KS Year wise'!G10</f>
        <v>72584.89499999999</v>
      </c>
      <c r="E1654" s="125">
        <f>C1654/A1654</f>
        <v>0.92029990536174655</v>
      </c>
      <c r="F1654" s="125">
        <f>D1654/B1654</f>
        <v>0.89549084822388958</v>
      </c>
      <c r="G1654" s="50"/>
      <c r="H1654" s="50"/>
      <c r="I1654" s="155"/>
      <c r="J1654" s="155"/>
      <c r="K1654" s="155"/>
      <c r="L1654" s="155"/>
      <c r="M1654" s="155"/>
      <c r="N1654" s="155"/>
      <c r="O1654" s="155"/>
      <c r="P1654" s="155"/>
      <c r="Q1654" s="155"/>
      <c r="R1654" s="155"/>
      <c r="S1654" s="155"/>
      <c r="T1654" s="155"/>
      <c r="U1654" s="155"/>
      <c r="V1654" s="155"/>
      <c r="W1654" s="155"/>
    </row>
    <row r="1655" spans="1:23" ht="15.75" customHeight="1">
      <c r="A1655" s="193"/>
      <c r="B1655" s="194"/>
      <c r="C1655" s="195"/>
      <c r="D1655" s="195"/>
      <c r="E1655" s="196"/>
      <c r="F1655" s="73"/>
      <c r="G1655" s="163"/>
      <c r="H1655" s="50"/>
      <c r="I1655" s="155"/>
      <c r="J1655" s="155"/>
      <c r="K1655" s="155"/>
      <c r="L1655" s="155"/>
      <c r="M1655" s="155"/>
      <c r="N1655" s="155"/>
      <c r="O1655" s="155"/>
      <c r="P1655" s="155"/>
      <c r="Q1655" s="155"/>
      <c r="R1655" s="155"/>
      <c r="S1655" s="155"/>
      <c r="T1655" s="155"/>
      <c r="U1655" s="155"/>
      <c r="V1655" s="155"/>
      <c r="W1655" s="155"/>
    </row>
    <row r="1656" spans="1:23" ht="15.75" customHeight="1">
      <c r="A1656" s="197" t="s">
        <v>205</v>
      </c>
      <c r="B1656" s="50"/>
      <c r="C1656" s="50"/>
      <c r="D1656" s="50"/>
      <c r="E1656" s="50"/>
      <c r="F1656" s="50"/>
      <c r="G1656" s="50"/>
      <c r="H1656" s="50"/>
      <c r="I1656" s="155"/>
      <c r="J1656" s="155"/>
      <c r="K1656" s="155"/>
      <c r="L1656" s="155"/>
      <c r="M1656" s="155"/>
      <c r="N1656" s="155"/>
      <c r="O1656" s="155"/>
      <c r="P1656" s="155"/>
      <c r="Q1656" s="155"/>
      <c r="R1656" s="155"/>
      <c r="S1656" s="155"/>
      <c r="T1656" s="155"/>
      <c r="U1656" s="155"/>
      <c r="V1656" s="155"/>
      <c r="W1656" s="155"/>
    </row>
    <row r="1657" spans="1:23" ht="15.75" customHeight="1">
      <c r="A1657" s="198" t="s">
        <v>206</v>
      </c>
      <c r="B1657" s="50"/>
      <c r="C1657" s="50"/>
      <c r="D1657" s="50"/>
      <c r="E1657" s="50"/>
      <c r="F1657" s="50"/>
      <c r="G1657" s="50"/>
      <c r="H1657" s="50"/>
      <c r="I1657" s="155"/>
      <c r="J1657" s="155"/>
      <c r="K1657" s="155"/>
      <c r="L1657" s="155"/>
      <c r="M1657" s="155"/>
      <c r="N1657" s="155"/>
      <c r="O1657" s="155"/>
      <c r="P1657" s="155"/>
      <c r="Q1657" s="155"/>
      <c r="R1657" s="155"/>
      <c r="S1657" s="155"/>
      <c r="T1657" s="155"/>
      <c r="U1657" s="155"/>
      <c r="V1657" s="155"/>
      <c r="W1657" s="155"/>
    </row>
    <row r="1658" spans="1:23" ht="15.75" customHeight="1">
      <c r="A1658" s="200" t="s">
        <v>207</v>
      </c>
      <c r="B1658" s="200"/>
      <c r="C1658" s="200"/>
      <c r="D1658" s="200"/>
      <c r="E1658" s="200"/>
      <c r="F1658" s="50"/>
      <c r="G1658" s="50"/>
      <c r="H1658" s="50"/>
      <c r="I1658" s="155"/>
      <c r="J1658" s="155"/>
      <c r="K1658" s="155"/>
      <c r="L1658" s="155"/>
      <c r="M1658" s="155"/>
      <c r="N1658" s="155"/>
      <c r="O1658" s="155"/>
      <c r="P1658" s="155"/>
      <c r="Q1658" s="155"/>
      <c r="R1658" s="155"/>
      <c r="S1658" s="155"/>
      <c r="T1658" s="155"/>
      <c r="U1658" s="155"/>
      <c r="V1658" s="155"/>
      <c r="W1658" s="155"/>
    </row>
    <row r="1659" spans="1:23" ht="15.75" customHeight="1">
      <c r="A1659" s="54" t="s">
        <v>175</v>
      </c>
      <c r="B1659" s="54" t="s">
        <v>176</v>
      </c>
      <c r="C1659" s="54" t="s">
        <v>177</v>
      </c>
      <c r="D1659" s="54" t="s">
        <v>178</v>
      </c>
      <c r="E1659" s="54" t="s">
        <v>179</v>
      </c>
      <c r="F1659" s="50"/>
      <c r="G1659" s="201"/>
      <c r="H1659" s="50"/>
      <c r="I1659" s="155"/>
      <c r="J1659" s="155"/>
      <c r="K1659" s="155"/>
      <c r="L1659" s="155"/>
      <c r="M1659" s="155"/>
      <c r="N1659" s="155"/>
      <c r="O1659" s="155"/>
      <c r="P1659" s="155"/>
      <c r="Q1659" s="155"/>
      <c r="R1659" s="155"/>
      <c r="S1659" s="155"/>
      <c r="T1659" s="155"/>
      <c r="U1659" s="155"/>
      <c r="V1659" s="155"/>
      <c r="W1659" s="155"/>
    </row>
    <row r="1660" spans="1:23" ht="15.75" customHeight="1">
      <c r="A1660" s="225" t="s">
        <v>208</v>
      </c>
      <c r="B1660" s="218" t="s">
        <v>181</v>
      </c>
      <c r="C1660" s="226"/>
      <c r="D1660" s="204">
        <v>62797</v>
      </c>
      <c r="E1660" s="205">
        <v>3139.83</v>
      </c>
      <c r="F1660" s="50"/>
      <c r="G1660" s="206"/>
      <c r="H1660" s="50"/>
      <c r="I1660" s="155"/>
      <c r="J1660" s="155"/>
      <c r="K1660" s="155"/>
      <c r="L1660" s="155"/>
      <c r="M1660" s="155"/>
      <c r="N1660" s="155"/>
      <c r="O1660" s="155"/>
      <c r="P1660" s="155"/>
      <c r="Q1660" s="155"/>
      <c r="R1660" s="155"/>
      <c r="S1660" s="155"/>
      <c r="T1660" s="155"/>
      <c r="U1660" s="155"/>
      <c r="V1660" s="155"/>
      <c r="W1660" s="155"/>
    </row>
    <row r="1661" spans="1:23" ht="15.75" customHeight="1">
      <c r="A1661" s="227"/>
      <c r="B1661" s="218" t="s">
        <v>182</v>
      </c>
      <c r="C1661" s="55"/>
      <c r="D1661" s="208">
        <v>34607</v>
      </c>
      <c r="E1661" s="209">
        <v>1730.35</v>
      </c>
      <c r="F1661" s="50"/>
      <c r="G1661" s="206"/>
      <c r="H1661" s="50"/>
      <c r="I1661" s="155"/>
      <c r="J1661" s="155"/>
      <c r="K1661" s="155"/>
      <c r="L1661" s="155"/>
      <c r="M1661" s="155"/>
      <c r="N1661" s="155"/>
      <c r="O1661" s="155"/>
      <c r="P1661" s="155"/>
      <c r="Q1661" s="155"/>
      <c r="R1661" s="155"/>
      <c r="S1661" s="155"/>
      <c r="T1661" s="155"/>
      <c r="U1661" s="155"/>
      <c r="V1661" s="155"/>
      <c r="W1661" s="155"/>
    </row>
    <row r="1662" spans="1:23" ht="15.75" customHeight="1">
      <c r="A1662" s="227"/>
      <c r="B1662" s="218" t="s">
        <v>183</v>
      </c>
      <c r="C1662" s="55"/>
      <c r="D1662" s="208">
        <v>46999</v>
      </c>
      <c r="E1662" s="209">
        <v>2349.9499999999998</v>
      </c>
      <c r="F1662" s="50"/>
      <c r="G1662" s="206"/>
      <c r="H1662" s="50"/>
      <c r="I1662" s="155"/>
      <c r="J1662" s="155"/>
      <c r="K1662" s="155"/>
      <c r="L1662" s="155"/>
      <c r="M1662" s="155"/>
      <c r="N1662" s="155"/>
      <c r="O1662" s="155"/>
      <c r="P1662" s="155"/>
      <c r="Q1662" s="155"/>
      <c r="R1662" s="155"/>
      <c r="S1662" s="155"/>
      <c r="T1662" s="155"/>
      <c r="U1662" s="155"/>
      <c r="V1662" s="155"/>
      <c r="W1662" s="155"/>
    </row>
    <row r="1663" spans="1:23" ht="15.75" customHeight="1">
      <c r="A1663" s="227"/>
      <c r="B1663" s="218" t="s">
        <v>184</v>
      </c>
      <c r="C1663" s="55"/>
      <c r="D1663" s="208">
        <v>0</v>
      </c>
      <c r="E1663" s="209">
        <v>0</v>
      </c>
      <c r="F1663" s="50"/>
      <c r="G1663" s="206"/>
      <c r="H1663" s="50"/>
      <c r="I1663" s="155"/>
      <c r="J1663" s="155"/>
      <c r="K1663" s="155"/>
      <c r="L1663" s="155"/>
      <c r="M1663" s="155"/>
      <c r="N1663" s="155"/>
      <c r="O1663" s="155"/>
      <c r="P1663" s="155"/>
      <c r="Q1663" s="155"/>
      <c r="R1663" s="155"/>
      <c r="S1663" s="155"/>
      <c r="T1663" s="155"/>
      <c r="U1663" s="155"/>
      <c r="V1663" s="155"/>
      <c r="W1663" s="155"/>
    </row>
    <row r="1664" spans="1:23" ht="15.75" customHeight="1">
      <c r="A1664" s="227"/>
      <c r="B1664" s="218" t="s">
        <v>185</v>
      </c>
      <c r="C1664" s="55"/>
      <c r="D1664" s="208">
        <v>0</v>
      </c>
      <c r="E1664" s="209">
        <v>0</v>
      </c>
      <c r="F1664" s="50"/>
      <c r="G1664" s="206"/>
      <c r="H1664" s="50"/>
      <c r="I1664" s="155"/>
      <c r="J1664" s="155"/>
      <c r="K1664" s="155"/>
      <c r="L1664" s="155"/>
      <c r="M1664" s="155"/>
      <c r="N1664" s="155"/>
      <c r="O1664" s="155"/>
      <c r="P1664" s="155"/>
      <c r="Q1664" s="155"/>
      <c r="R1664" s="155"/>
      <c r="S1664" s="155"/>
      <c r="T1664" s="155"/>
      <c r="U1664" s="155"/>
      <c r="V1664" s="155"/>
      <c r="W1664" s="155"/>
    </row>
    <row r="1665" spans="1:23" ht="15.75" customHeight="1">
      <c r="A1665" s="227"/>
      <c r="B1665" s="218" t="s">
        <v>186</v>
      </c>
      <c r="C1665" s="55"/>
      <c r="D1665" s="208">
        <v>13437</v>
      </c>
      <c r="E1665" s="209">
        <v>671.85</v>
      </c>
      <c r="F1665" s="50"/>
      <c r="G1665" s="206"/>
      <c r="H1665" s="50"/>
      <c r="I1665" s="155"/>
      <c r="J1665" s="155"/>
      <c r="K1665" s="155"/>
      <c r="L1665" s="155"/>
      <c r="M1665" s="155"/>
      <c r="N1665" s="155"/>
      <c r="O1665" s="155"/>
      <c r="P1665" s="155"/>
      <c r="Q1665" s="155"/>
      <c r="R1665" s="155"/>
      <c r="S1665" s="155"/>
      <c r="T1665" s="155"/>
      <c r="U1665" s="155"/>
      <c r="V1665" s="155"/>
      <c r="W1665" s="155"/>
    </row>
    <row r="1666" spans="1:23" ht="15.75" customHeight="1">
      <c r="A1666" s="227"/>
      <c r="B1666" s="218" t="s">
        <v>187</v>
      </c>
      <c r="C1666" s="55"/>
      <c r="D1666" s="228">
        <v>9601</v>
      </c>
      <c r="E1666" s="209">
        <v>480.05</v>
      </c>
      <c r="F1666" s="50"/>
      <c r="G1666" s="206"/>
      <c r="H1666" s="50"/>
      <c r="I1666" s="155"/>
      <c r="J1666" s="155"/>
      <c r="K1666" s="155"/>
      <c r="L1666" s="155"/>
      <c r="M1666" s="155"/>
      <c r="N1666" s="155"/>
      <c r="O1666" s="155"/>
      <c r="P1666" s="155"/>
      <c r="Q1666" s="155"/>
      <c r="R1666" s="155"/>
      <c r="S1666" s="155"/>
      <c r="T1666" s="155"/>
      <c r="U1666" s="155"/>
      <c r="V1666" s="155"/>
      <c r="W1666" s="155"/>
    </row>
    <row r="1667" spans="1:23" ht="15.75" customHeight="1">
      <c r="A1667" s="227"/>
      <c r="B1667" s="218" t="s">
        <v>209</v>
      </c>
      <c r="C1667" s="55"/>
      <c r="D1667" s="228">
        <v>9668</v>
      </c>
      <c r="E1667" s="209">
        <v>483.4</v>
      </c>
      <c r="F1667" s="50"/>
      <c r="G1667" s="206"/>
      <c r="H1667" s="50"/>
      <c r="I1667" s="155"/>
      <c r="J1667" s="155"/>
      <c r="K1667" s="155"/>
      <c r="L1667" s="155"/>
      <c r="M1667" s="155"/>
      <c r="N1667" s="155"/>
      <c r="O1667" s="155"/>
      <c r="P1667" s="155"/>
      <c r="Q1667" s="155"/>
      <c r="R1667" s="155"/>
      <c r="S1667" s="155"/>
      <c r="T1667" s="155"/>
      <c r="U1667" s="155"/>
      <c r="V1667" s="155"/>
      <c r="W1667" s="155"/>
    </row>
    <row r="1668" spans="1:23" ht="15.75" customHeight="1">
      <c r="A1668" s="227"/>
      <c r="B1668" s="218" t="s">
        <v>188</v>
      </c>
      <c r="C1668" s="55"/>
      <c r="D1668" s="228">
        <v>10932</v>
      </c>
      <c r="E1668" s="209">
        <v>546.6</v>
      </c>
      <c r="F1668" s="229" t="s">
        <v>210</v>
      </c>
      <c r="G1668" s="230">
        <f>D1667+D1669+D1671</f>
        <v>144403</v>
      </c>
      <c r="H1668" s="50"/>
      <c r="I1668" s="155"/>
      <c r="J1668" s="155"/>
      <c r="K1668" s="155"/>
      <c r="L1668" s="155"/>
      <c r="M1668" s="155"/>
      <c r="N1668" s="155"/>
      <c r="O1668" s="155"/>
      <c r="P1668" s="155"/>
      <c r="Q1668" s="155"/>
      <c r="R1668" s="155"/>
      <c r="S1668" s="155"/>
      <c r="T1668" s="155"/>
      <c r="U1668" s="155"/>
      <c r="V1668" s="155"/>
      <c r="W1668" s="155"/>
    </row>
    <row r="1669" spans="1:23" ht="15.75" customHeight="1">
      <c r="A1669" s="227"/>
      <c r="B1669" s="218" t="s">
        <v>211</v>
      </c>
      <c r="C1669" s="55"/>
      <c r="D1669" s="228">
        <v>34607</v>
      </c>
      <c r="E1669" s="209">
        <v>1730.35</v>
      </c>
      <c r="F1669" s="189"/>
      <c r="G1669" s="206"/>
      <c r="I1669" s="155"/>
      <c r="J1669" s="155"/>
      <c r="K1669" s="155"/>
      <c r="L1669" s="155"/>
      <c r="M1669" s="155"/>
      <c r="N1669" s="155"/>
      <c r="O1669" s="155"/>
      <c r="P1669" s="155"/>
      <c r="Q1669" s="155"/>
      <c r="R1669" s="155"/>
      <c r="S1669" s="155"/>
      <c r="T1669" s="155"/>
      <c r="U1669" s="155"/>
      <c r="V1669" s="155"/>
      <c r="W1669" s="155"/>
    </row>
    <row r="1670" spans="1:23" ht="15.75" customHeight="1">
      <c r="A1670" s="227"/>
      <c r="B1670" s="231" t="s">
        <v>212</v>
      </c>
      <c r="C1670" s="55" t="s">
        <v>213</v>
      </c>
      <c r="D1670" s="228">
        <v>4502</v>
      </c>
      <c r="E1670" s="209">
        <f>D1670*5000/100000</f>
        <v>225.1</v>
      </c>
      <c r="F1670" s="189"/>
      <c r="G1670" s="206"/>
      <c r="H1670" s="50"/>
      <c r="I1670" s="155"/>
      <c r="J1670" s="155"/>
      <c r="K1670" s="155"/>
      <c r="L1670" s="155"/>
      <c r="M1670" s="155"/>
      <c r="N1670" s="155"/>
      <c r="O1670" s="155"/>
      <c r="P1670" s="155"/>
      <c r="Q1670" s="155"/>
      <c r="R1670" s="155"/>
      <c r="S1670" s="155"/>
      <c r="T1670" s="155"/>
      <c r="U1670" s="155"/>
      <c r="V1670" s="155"/>
      <c r="W1670" s="155"/>
    </row>
    <row r="1671" spans="1:23" ht="15.75" customHeight="1">
      <c r="A1671" s="227"/>
      <c r="B1671" s="232"/>
      <c r="C1671" s="55" t="s">
        <v>214</v>
      </c>
      <c r="D1671" s="228">
        <v>100128</v>
      </c>
      <c r="E1671" s="209">
        <f>D1671*5000/100000</f>
        <v>5006.3999999999996</v>
      </c>
      <c r="F1671" s="189"/>
      <c r="G1671" s="206"/>
      <c r="H1671" s="50"/>
      <c r="I1671" s="155"/>
      <c r="J1671" s="155"/>
      <c r="K1671" s="155"/>
      <c r="L1671" s="155"/>
      <c r="M1671" s="155"/>
      <c r="N1671" s="155"/>
      <c r="O1671" s="155"/>
      <c r="P1671" s="155"/>
      <c r="Q1671" s="155"/>
      <c r="R1671" s="155"/>
      <c r="S1671" s="155"/>
      <c r="T1671" s="155"/>
      <c r="U1671" s="155"/>
      <c r="V1671" s="155"/>
      <c r="W1671" s="155"/>
    </row>
    <row r="1672" spans="1:23" ht="15.75" customHeight="1">
      <c r="A1672" s="233"/>
      <c r="B1672" s="211" t="s">
        <v>189</v>
      </c>
      <c r="C1672" s="218"/>
      <c r="D1672" s="234">
        <f>SUM(D1660:D1671)</f>
        <v>327278</v>
      </c>
      <c r="E1672" s="235">
        <f>SUM(E1660:E1671)</f>
        <v>16363.880000000001</v>
      </c>
      <c r="F1672" s="144" t="s">
        <v>215</v>
      </c>
      <c r="G1672" s="230">
        <f>D1672-G1668</f>
        <v>182875</v>
      </c>
      <c r="H1672" s="50"/>
      <c r="I1672" s="155"/>
      <c r="J1672" s="155"/>
      <c r="K1672" s="155"/>
      <c r="L1672" s="155"/>
      <c r="M1672" s="155"/>
      <c r="N1672" s="155"/>
      <c r="O1672" s="155"/>
      <c r="P1672" s="155"/>
      <c r="Q1672" s="155"/>
      <c r="R1672" s="155"/>
      <c r="S1672" s="155"/>
      <c r="T1672" s="155"/>
      <c r="U1672" s="155"/>
      <c r="V1672" s="155"/>
      <c r="W1672" s="155"/>
    </row>
    <row r="1673" spans="1:23" ht="15.75" customHeight="1">
      <c r="A1673" s="236"/>
      <c r="B1673" s="236"/>
      <c r="C1673" s="236"/>
      <c r="D1673" s="236"/>
      <c r="E1673" s="236"/>
      <c r="F1673" s="237" t="s">
        <v>216</v>
      </c>
      <c r="G1673" s="216">
        <f>G1668+G1672</f>
        <v>327278</v>
      </c>
      <c r="H1673" s="50"/>
      <c r="I1673" s="155"/>
      <c r="J1673" s="155"/>
      <c r="K1673" s="155"/>
      <c r="L1673" s="155"/>
      <c r="M1673" s="155"/>
      <c r="N1673" s="155"/>
      <c r="O1673" s="155"/>
      <c r="P1673" s="155"/>
      <c r="Q1673" s="155"/>
      <c r="R1673" s="155"/>
      <c r="S1673" s="155"/>
      <c r="T1673" s="155"/>
      <c r="U1673" s="155"/>
      <c r="V1673" s="155"/>
      <c r="W1673" s="155"/>
    </row>
    <row r="1674" spans="1:23" ht="15.75" customHeight="1">
      <c r="A1674" s="127" t="s">
        <v>217</v>
      </c>
      <c r="B1674" s="50"/>
      <c r="C1674" s="50"/>
      <c r="D1674" s="50"/>
      <c r="E1674" s="50"/>
      <c r="F1674" s="50"/>
      <c r="G1674" s="50"/>
      <c r="H1674" s="50"/>
      <c r="I1674" s="155"/>
      <c r="J1674" s="155"/>
      <c r="K1674" s="155"/>
      <c r="L1674" s="155"/>
      <c r="M1674" s="155"/>
      <c r="N1674" s="155"/>
      <c r="O1674" s="155"/>
      <c r="P1674" s="155"/>
      <c r="Q1674" s="155"/>
      <c r="R1674" s="155"/>
      <c r="S1674" s="155"/>
      <c r="T1674" s="155"/>
      <c r="U1674" s="155"/>
      <c r="V1674" s="155"/>
      <c r="W1674" s="155"/>
    </row>
    <row r="1675" spans="1:23" ht="15.75" customHeight="1">
      <c r="A1675" s="217" t="s">
        <v>191</v>
      </c>
      <c r="B1675" s="217" t="s">
        <v>192</v>
      </c>
      <c r="C1675" s="217"/>
      <c r="D1675" s="217" t="s">
        <v>193</v>
      </c>
      <c r="E1675" s="217"/>
      <c r="F1675" s="217" t="s">
        <v>194</v>
      </c>
      <c r="G1675" s="217"/>
      <c r="H1675" s="50"/>
      <c r="I1675" s="155"/>
      <c r="J1675" s="155"/>
      <c r="K1675" s="155"/>
      <c r="L1675" s="155"/>
      <c r="M1675" s="155"/>
      <c r="N1675" s="155"/>
      <c r="O1675" s="155"/>
      <c r="P1675" s="155"/>
      <c r="Q1675" s="155"/>
      <c r="R1675" s="155"/>
      <c r="S1675" s="155"/>
      <c r="T1675" s="155"/>
      <c r="U1675" s="155"/>
      <c r="V1675" s="155"/>
      <c r="W1675" s="155"/>
    </row>
    <row r="1676" spans="1:23" ht="15.75" customHeight="1">
      <c r="A1676" s="217"/>
      <c r="B1676" s="218" t="s">
        <v>195</v>
      </c>
      <c r="C1676" s="218" t="s">
        <v>196</v>
      </c>
      <c r="D1676" s="218" t="s">
        <v>195</v>
      </c>
      <c r="E1676" s="218" t="s">
        <v>196</v>
      </c>
      <c r="F1676" s="218" t="s">
        <v>195</v>
      </c>
      <c r="G1676" s="218" t="s">
        <v>196</v>
      </c>
      <c r="H1676" s="50"/>
      <c r="I1676" s="155"/>
      <c r="J1676" s="155"/>
      <c r="K1676" s="155"/>
      <c r="L1676" s="155"/>
      <c r="M1676" s="155"/>
      <c r="N1676" s="155"/>
      <c r="O1676" s="155"/>
      <c r="P1676" s="155"/>
      <c r="Q1676" s="155"/>
      <c r="R1676" s="155"/>
      <c r="S1676" s="155"/>
      <c r="T1676" s="155"/>
      <c r="U1676" s="155"/>
      <c r="V1676" s="155"/>
      <c r="W1676" s="155"/>
    </row>
    <row r="1677" spans="1:23" ht="15.75" customHeight="1">
      <c r="A1677" s="238" t="s">
        <v>197</v>
      </c>
      <c r="B1677" s="221">
        <f>D1672</f>
        <v>327278</v>
      </c>
      <c r="C1677" s="222">
        <f>E1672</f>
        <v>16363.880000000001</v>
      </c>
      <c r="D1677" s="239">
        <f>'[1]AT12_KD-New Yearwise'!C9+'[1]AT12A_KD-Replace Yearwise'!C9</f>
        <v>327278</v>
      </c>
      <c r="E1677" s="240">
        <f>'[1]AT12_KD-New Yearwise'!D9+'[1]AT12A_KD-Replace Yearwise'!D9</f>
        <v>16363.9</v>
      </c>
      <c r="F1677" s="125">
        <f>(D1677-B1677)/B1677</f>
        <v>0</v>
      </c>
      <c r="G1677" s="125">
        <f>(E1677-C1677)/C1677</f>
        <v>1.2222040248778142E-6</v>
      </c>
      <c r="H1677" s="50"/>
      <c r="I1677" s="155"/>
      <c r="J1677" s="155"/>
      <c r="K1677" s="155"/>
      <c r="L1677" s="155"/>
      <c r="M1677" s="155"/>
      <c r="N1677" s="155"/>
      <c r="O1677" s="155"/>
      <c r="P1677" s="155"/>
      <c r="Q1677" s="155"/>
      <c r="R1677" s="155"/>
      <c r="S1677" s="155"/>
      <c r="T1677" s="155"/>
      <c r="U1677" s="155"/>
      <c r="V1677" s="155"/>
      <c r="W1677" s="155"/>
    </row>
    <row r="1678" spans="1:23" ht="15.75" customHeight="1">
      <c r="A1678" s="50"/>
      <c r="B1678" s="50"/>
      <c r="C1678" s="50"/>
      <c r="D1678" s="50"/>
      <c r="E1678" s="50"/>
      <c r="F1678" s="50"/>
      <c r="G1678" s="50"/>
      <c r="H1678" s="50"/>
      <c r="I1678" s="155"/>
      <c r="J1678" s="155"/>
      <c r="K1678" s="155"/>
      <c r="L1678" s="155"/>
      <c r="M1678" s="155"/>
      <c r="N1678" s="155"/>
      <c r="O1678" s="155"/>
      <c r="P1678" s="155"/>
      <c r="Q1678" s="155"/>
      <c r="R1678" s="155"/>
      <c r="S1678" s="155"/>
      <c r="T1678" s="155"/>
      <c r="U1678" s="155"/>
      <c r="V1678" s="155"/>
      <c r="W1678" s="155"/>
    </row>
    <row r="1679" spans="1:23" ht="15.75" customHeight="1">
      <c r="A1679" s="127" t="s">
        <v>218</v>
      </c>
      <c r="B1679" s="50"/>
      <c r="C1679" s="50"/>
      <c r="D1679" s="50"/>
      <c r="E1679" s="50"/>
      <c r="F1679" s="50"/>
      <c r="G1679" s="50"/>
      <c r="H1679" s="50"/>
      <c r="I1679" s="155"/>
      <c r="J1679" s="155"/>
      <c r="K1679" s="155"/>
      <c r="L1679" s="155"/>
      <c r="M1679" s="155"/>
      <c r="N1679" s="155"/>
      <c r="O1679" s="155"/>
      <c r="P1679" s="155"/>
      <c r="Q1679" s="155"/>
      <c r="R1679" s="155"/>
      <c r="S1679" s="155"/>
      <c r="T1679" s="155"/>
      <c r="U1679" s="155"/>
      <c r="V1679" s="155"/>
      <c r="W1679" s="155"/>
    </row>
    <row r="1680" spans="1:23" ht="15.75" customHeight="1">
      <c r="A1680" s="220" t="s">
        <v>219</v>
      </c>
      <c r="B1680" s="220"/>
      <c r="C1680" s="220" t="s">
        <v>220</v>
      </c>
      <c r="D1680" s="220"/>
      <c r="E1680" s="220" t="s">
        <v>201</v>
      </c>
      <c r="F1680" s="220"/>
      <c r="G1680" s="50"/>
      <c r="H1680" s="50"/>
      <c r="I1680" s="155"/>
      <c r="J1680" s="155"/>
      <c r="K1680" s="155"/>
      <c r="L1680" s="155"/>
      <c r="M1680" s="155"/>
      <c r="N1680" s="155"/>
      <c r="O1680" s="155"/>
      <c r="P1680" s="155"/>
      <c r="Q1680" s="155"/>
      <c r="R1680" s="155"/>
      <c r="S1680" s="155"/>
      <c r="T1680" s="155"/>
      <c r="U1680" s="155"/>
      <c r="V1680" s="155"/>
      <c r="W1680" s="155"/>
    </row>
    <row r="1681" spans="1:23" ht="15.75" customHeight="1">
      <c r="A1681" s="54" t="s">
        <v>195</v>
      </c>
      <c r="B1681" s="54" t="s">
        <v>203</v>
      </c>
      <c r="C1681" s="54" t="s">
        <v>195</v>
      </c>
      <c r="D1681" s="54" t="s">
        <v>203</v>
      </c>
      <c r="E1681" s="54" t="s">
        <v>195</v>
      </c>
      <c r="F1681" s="54" t="s">
        <v>204</v>
      </c>
      <c r="G1681" s="50"/>
      <c r="H1681" s="50"/>
      <c r="I1681" s="155"/>
      <c r="J1681" s="155"/>
      <c r="K1681" s="155"/>
      <c r="L1681" s="155"/>
      <c r="M1681" s="155"/>
      <c r="N1681" s="155"/>
      <c r="O1681" s="155"/>
      <c r="P1681" s="155"/>
      <c r="Q1681" s="155"/>
      <c r="R1681" s="155"/>
      <c r="S1681" s="155"/>
      <c r="T1681" s="155"/>
      <c r="U1681" s="155"/>
      <c r="V1681" s="155"/>
      <c r="W1681" s="155"/>
    </row>
    <row r="1682" spans="1:23" ht="15.75" customHeight="1">
      <c r="A1682" s="218">
        <v>1</v>
      </c>
      <c r="B1682" s="218">
        <v>2</v>
      </c>
      <c r="C1682" s="218">
        <v>3</v>
      </c>
      <c r="D1682" s="218">
        <v>4</v>
      </c>
      <c r="E1682" s="218">
        <v>5</v>
      </c>
      <c r="F1682" s="218">
        <v>6</v>
      </c>
      <c r="G1682" s="50"/>
      <c r="H1682" s="50"/>
      <c r="I1682" s="155"/>
      <c r="J1682" s="155"/>
      <c r="K1682" s="155"/>
      <c r="L1682" s="155"/>
      <c r="M1682" s="155"/>
      <c r="N1682" s="155"/>
      <c r="O1682" s="155"/>
      <c r="P1682" s="155"/>
      <c r="Q1682" s="155"/>
      <c r="R1682" s="155"/>
      <c r="S1682" s="155"/>
      <c r="T1682" s="155"/>
      <c r="U1682" s="155"/>
      <c r="V1682" s="155"/>
      <c r="W1682" s="155"/>
    </row>
    <row r="1683" spans="1:23" ht="15.75" customHeight="1">
      <c r="A1683" s="221">
        <f>B1677</f>
        <v>327278</v>
      </c>
      <c r="B1683" s="222">
        <f>C1677</f>
        <v>16363.880000000001</v>
      </c>
      <c r="C1683" s="239">
        <f>'[1]AT12_KD-New Yearwise'!E9+'[1]AT12A_KD-Replace Yearwise'!E9</f>
        <v>303668</v>
      </c>
      <c r="D1683" s="240">
        <f>'[1]AT12_KD-New Yearwise'!F9+'[1]AT12A_KD-Replace Yearwise'!F9</f>
        <v>15190.4</v>
      </c>
      <c r="E1683" s="241">
        <f>C1683/A1683</f>
        <v>0.92785949559701542</v>
      </c>
      <c r="F1683" s="241">
        <f>D1683/B1683</f>
        <v>0.92828840103936228</v>
      </c>
      <c r="G1683" s="50"/>
      <c r="H1683" s="50"/>
      <c r="I1683" s="155"/>
      <c r="J1683" s="155"/>
      <c r="K1683" s="155"/>
      <c r="L1683" s="155"/>
      <c r="M1683" s="155"/>
      <c r="N1683" s="155"/>
      <c r="O1683" s="155"/>
      <c r="P1683" s="155"/>
      <c r="Q1683" s="155"/>
      <c r="R1683" s="155"/>
      <c r="S1683" s="155"/>
      <c r="T1683" s="155"/>
      <c r="U1683" s="155"/>
      <c r="V1683" s="155"/>
      <c r="W1683" s="155"/>
    </row>
    <row r="1684" spans="1:23" ht="15.75" customHeight="1">
      <c r="A1684" s="155"/>
      <c r="B1684" s="155"/>
      <c r="C1684" s="155"/>
      <c r="D1684" s="155"/>
      <c r="E1684" s="155"/>
      <c r="F1684" s="155"/>
      <c r="G1684" s="155"/>
      <c r="H1684" s="155"/>
      <c r="I1684" s="155"/>
      <c r="J1684" s="155"/>
      <c r="K1684" s="155"/>
      <c r="L1684" s="155"/>
      <c r="M1684" s="155"/>
      <c r="N1684" s="155"/>
      <c r="O1684" s="155"/>
      <c r="P1684" s="155"/>
      <c r="Q1684" s="155"/>
      <c r="R1684" s="155"/>
      <c r="S1684" s="155"/>
      <c r="T1684" s="155"/>
      <c r="U1684" s="155"/>
      <c r="V1684" s="155"/>
      <c r="W1684" s="155"/>
    </row>
    <row r="1685" spans="1:23" ht="15.75" customHeight="1">
      <c r="A1685" s="155"/>
      <c r="B1685" s="155"/>
      <c r="C1685" s="155"/>
      <c r="D1685" s="155"/>
      <c r="E1685" s="155"/>
      <c r="F1685" s="155"/>
      <c r="G1685" s="155"/>
      <c r="H1685" s="155"/>
      <c r="I1685" s="155"/>
      <c r="J1685" s="155"/>
      <c r="K1685" s="155"/>
      <c r="L1685" s="155"/>
      <c r="M1685" s="155"/>
      <c r="N1685" s="155"/>
      <c r="O1685" s="155"/>
      <c r="P1685" s="155"/>
      <c r="Q1685" s="155"/>
      <c r="R1685" s="155"/>
      <c r="S1685" s="155"/>
      <c r="T1685" s="155"/>
      <c r="U1685" s="155"/>
      <c r="V1685" s="155"/>
      <c r="W1685" s="155"/>
    </row>
    <row r="1686" spans="1:23" ht="15.75" customHeight="1">
      <c r="A1686" s="155"/>
      <c r="B1686" s="155"/>
      <c r="C1686" s="155"/>
      <c r="D1686" s="155"/>
      <c r="E1686" s="155"/>
      <c r="F1686" s="155"/>
      <c r="G1686" s="155"/>
      <c r="H1686" s="155"/>
      <c r="I1686" s="155"/>
      <c r="J1686" s="155"/>
      <c r="K1686" s="155"/>
      <c r="L1686" s="155"/>
      <c r="M1686" s="155"/>
      <c r="N1686" s="155"/>
      <c r="O1686" s="155"/>
      <c r="P1686" s="155"/>
      <c r="Q1686" s="155"/>
      <c r="R1686" s="155"/>
      <c r="S1686" s="155"/>
      <c r="T1686" s="155"/>
      <c r="U1686" s="155"/>
      <c r="V1686" s="155"/>
      <c r="W1686" s="155"/>
    </row>
    <row r="1687" spans="1:23" ht="15.75" customHeight="1">
      <c r="A1687" s="155"/>
      <c r="B1687" s="155"/>
      <c r="C1687" s="155"/>
      <c r="D1687" s="155"/>
      <c r="E1687" s="155"/>
      <c r="F1687" s="155"/>
      <c r="G1687" s="155"/>
      <c r="H1687" s="155"/>
      <c r="I1687" s="155"/>
      <c r="J1687" s="155"/>
      <c r="K1687" s="155"/>
      <c r="L1687" s="155"/>
      <c r="M1687" s="155"/>
      <c r="N1687" s="155"/>
      <c r="O1687" s="155"/>
      <c r="P1687" s="155"/>
      <c r="Q1687" s="155"/>
      <c r="R1687" s="155"/>
      <c r="S1687" s="155"/>
      <c r="T1687" s="155"/>
      <c r="U1687" s="155"/>
      <c r="V1687" s="155"/>
      <c r="W1687" s="155"/>
    </row>
    <row r="1688" spans="1:23" ht="15.75" customHeight="1">
      <c r="A1688" s="155"/>
      <c r="B1688" s="155"/>
      <c r="C1688" s="155"/>
      <c r="D1688" s="155"/>
      <c r="E1688" s="155"/>
      <c r="F1688" s="155"/>
      <c r="G1688" s="155"/>
      <c r="H1688" s="155"/>
      <c r="I1688" s="155"/>
      <c r="J1688" s="155"/>
      <c r="K1688" s="155"/>
      <c r="L1688" s="155"/>
      <c r="M1688" s="155"/>
      <c r="N1688" s="155"/>
      <c r="O1688" s="155"/>
      <c r="P1688" s="155"/>
      <c r="Q1688" s="155"/>
      <c r="R1688" s="155"/>
      <c r="S1688" s="155"/>
      <c r="T1688" s="155"/>
      <c r="U1688" s="155"/>
      <c r="V1688" s="155"/>
      <c r="W1688" s="155"/>
    </row>
    <row r="1689" spans="1:23" ht="15.75" customHeight="1">
      <c r="A1689" s="155"/>
      <c r="B1689" s="155"/>
      <c r="C1689" s="155"/>
      <c r="D1689" s="155"/>
      <c r="E1689" s="155"/>
      <c r="F1689" s="155"/>
      <c r="G1689" s="155"/>
      <c r="H1689" s="155"/>
      <c r="I1689" s="155"/>
      <c r="J1689" s="155"/>
      <c r="K1689" s="155"/>
      <c r="L1689" s="155"/>
      <c r="M1689" s="155"/>
      <c r="N1689" s="155"/>
      <c r="O1689" s="155"/>
      <c r="P1689" s="155"/>
      <c r="Q1689" s="155"/>
      <c r="R1689" s="155"/>
      <c r="S1689" s="155"/>
      <c r="T1689" s="155"/>
      <c r="U1689" s="155"/>
      <c r="V1689" s="155"/>
      <c r="W1689" s="155"/>
    </row>
    <row r="1690" spans="1:23" ht="15.75" customHeight="1">
      <c r="A1690" s="155"/>
      <c r="B1690" s="155"/>
      <c r="C1690" s="155"/>
      <c r="D1690" s="155"/>
      <c r="E1690" s="155"/>
      <c r="F1690" s="155"/>
      <c r="G1690" s="155"/>
      <c r="H1690" s="155"/>
      <c r="I1690" s="155"/>
      <c r="J1690" s="155"/>
      <c r="K1690" s="155"/>
      <c r="L1690" s="155"/>
      <c r="M1690" s="155"/>
      <c r="N1690" s="155"/>
      <c r="O1690" s="155"/>
      <c r="P1690" s="155"/>
      <c r="Q1690" s="155"/>
      <c r="R1690" s="155"/>
      <c r="S1690" s="155"/>
      <c r="T1690" s="155"/>
      <c r="U1690" s="155"/>
      <c r="V1690" s="155"/>
      <c r="W1690" s="155"/>
    </row>
    <row r="1691" spans="1:23" ht="15.75" customHeight="1">
      <c r="A1691" s="155"/>
      <c r="B1691" s="155"/>
      <c r="C1691" s="155"/>
      <c r="D1691" s="155"/>
      <c r="E1691" s="155"/>
      <c r="F1691" s="155"/>
      <c r="G1691" s="155"/>
      <c r="H1691" s="155"/>
      <c r="I1691" s="155"/>
      <c r="J1691" s="155"/>
      <c r="K1691" s="155"/>
      <c r="L1691" s="155"/>
      <c r="M1691" s="155"/>
      <c r="N1691" s="155"/>
      <c r="O1691" s="155"/>
      <c r="P1691" s="155"/>
      <c r="Q1691" s="155"/>
      <c r="R1691" s="155"/>
      <c r="S1691" s="155"/>
      <c r="T1691" s="155"/>
      <c r="U1691" s="155"/>
      <c r="V1691" s="155"/>
      <c r="W1691" s="155"/>
    </row>
    <row r="1692" spans="1:23" ht="15.75" customHeight="1">
      <c r="A1692" s="155"/>
      <c r="B1692" s="155"/>
      <c r="C1692" s="155"/>
      <c r="D1692" s="155"/>
      <c r="E1692" s="155"/>
      <c r="F1692" s="155"/>
      <c r="G1692" s="155"/>
      <c r="H1692" s="155"/>
      <c r="I1692" s="155"/>
      <c r="J1692" s="155"/>
      <c r="K1692" s="155"/>
      <c r="L1692" s="155"/>
      <c r="M1692" s="155"/>
      <c r="N1692" s="155"/>
      <c r="O1692" s="155"/>
      <c r="P1692" s="155"/>
      <c r="Q1692" s="155"/>
      <c r="R1692" s="155"/>
      <c r="S1692" s="155"/>
      <c r="T1692" s="155"/>
      <c r="U1692" s="155"/>
      <c r="V1692" s="155"/>
      <c r="W1692" s="155"/>
    </row>
    <row r="1693" spans="1:23" ht="15.75" customHeight="1">
      <c r="A1693" s="155"/>
      <c r="B1693" s="155"/>
      <c r="C1693" s="155"/>
      <c r="D1693" s="155"/>
      <c r="E1693" s="155"/>
      <c r="F1693" s="155"/>
      <c r="G1693" s="155"/>
      <c r="H1693" s="155"/>
      <c r="I1693" s="155"/>
      <c r="J1693" s="155"/>
      <c r="K1693" s="155"/>
      <c r="L1693" s="155"/>
      <c r="M1693" s="155"/>
      <c r="N1693" s="155"/>
      <c r="O1693" s="155"/>
      <c r="P1693" s="155"/>
      <c r="Q1693" s="155"/>
      <c r="R1693" s="155"/>
      <c r="S1693" s="155"/>
      <c r="T1693" s="155"/>
      <c r="U1693" s="155"/>
      <c r="V1693" s="155"/>
      <c r="W1693" s="155"/>
    </row>
    <row r="1694" spans="1:23" ht="15.75" customHeight="1">
      <c r="A1694" s="155"/>
      <c r="B1694" s="155"/>
      <c r="C1694" s="155"/>
      <c r="D1694" s="155"/>
      <c r="E1694" s="155"/>
      <c r="F1694" s="155"/>
      <c r="G1694" s="155"/>
      <c r="H1694" s="155"/>
      <c r="I1694" s="155"/>
      <c r="J1694" s="155"/>
      <c r="K1694" s="155"/>
      <c r="L1694" s="155"/>
      <c r="M1694" s="155"/>
      <c r="N1694" s="155"/>
      <c r="O1694" s="155"/>
      <c r="P1694" s="155"/>
      <c r="Q1694" s="155"/>
      <c r="R1694" s="155"/>
      <c r="S1694" s="155"/>
      <c r="T1694" s="155"/>
      <c r="U1694" s="155"/>
      <c r="V1694" s="155"/>
      <c r="W1694" s="155"/>
    </row>
    <row r="1695" spans="1:23" ht="15.75" customHeight="1">
      <c r="A1695" s="155"/>
      <c r="B1695" s="155"/>
      <c r="C1695" s="155"/>
      <c r="D1695" s="155"/>
      <c r="E1695" s="155"/>
      <c r="F1695" s="155"/>
      <c r="G1695" s="155"/>
      <c r="H1695" s="155"/>
      <c r="I1695" s="155"/>
      <c r="J1695" s="155"/>
      <c r="K1695" s="155"/>
      <c r="L1695" s="155"/>
      <c r="M1695" s="155"/>
      <c r="N1695" s="155"/>
      <c r="O1695" s="155"/>
      <c r="P1695" s="155"/>
      <c r="Q1695" s="155"/>
      <c r="R1695" s="155"/>
      <c r="S1695" s="155"/>
      <c r="T1695" s="155"/>
      <c r="U1695" s="155"/>
      <c r="V1695" s="155"/>
      <c r="W1695" s="155"/>
    </row>
  </sheetData>
  <mergeCells count="38">
    <mergeCell ref="A1673:E1673"/>
    <mergeCell ref="A1675:A1676"/>
    <mergeCell ref="B1675:C1675"/>
    <mergeCell ref="D1675:E1675"/>
    <mergeCell ref="F1675:G1675"/>
    <mergeCell ref="A1680:B1680"/>
    <mergeCell ref="C1680:D1680"/>
    <mergeCell ref="E1680:F1680"/>
    <mergeCell ref="A1651:B1651"/>
    <mergeCell ref="C1651:D1651"/>
    <mergeCell ref="E1651:F1651"/>
    <mergeCell ref="A1658:E1658"/>
    <mergeCell ref="A1660:A1672"/>
    <mergeCell ref="B1670:B1671"/>
    <mergeCell ref="A1633:E1633"/>
    <mergeCell ref="A1635:A1643"/>
    <mergeCell ref="A1646:A1647"/>
    <mergeCell ref="B1646:C1646"/>
    <mergeCell ref="D1646:E1646"/>
    <mergeCell ref="F1646:G1646"/>
    <mergeCell ref="C1610:C1612"/>
    <mergeCell ref="D1610:D1612"/>
    <mergeCell ref="E1610:E1612"/>
    <mergeCell ref="F1610:F1612"/>
    <mergeCell ref="G1610:G1612"/>
    <mergeCell ref="A1613:B1613"/>
    <mergeCell ref="A4:H4"/>
    <mergeCell ref="A5:H5"/>
    <mergeCell ref="I5:L5"/>
    <mergeCell ref="A6:H6"/>
    <mergeCell ref="A603:B603"/>
    <mergeCell ref="A1605:E1605"/>
    <mergeCell ref="A1:H1"/>
    <mergeCell ref="I1:L1"/>
    <mergeCell ref="A2:H2"/>
    <mergeCell ref="I2:L2"/>
    <mergeCell ref="A3:H3"/>
    <mergeCell ref="I3:L3"/>
  </mergeCells>
  <conditionalFormatting sqref="B12:C13 B18:C20 B25:C26 C600:D602 B31:C32 C39:D113 C119:D193 C199:D273 C279:D353 C359:D433 C439:D513 C519:D593">
    <cfRule type="containsBlanks" dxfId="0" priority="1">
      <formula>LEN(TRIM(B12))=0</formula>
    </cfRule>
  </conditionalFormatting>
  <printOptions horizontalCentered="1"/>
  <pageMargins left="0.70866141732283472" right="0.70866141732283472" top="0.25" bottom="0.21" header="0.19" footer="0.19"/>
  <pageSetup paperSize="9" scale="54" orientation="portrait" horizontalDpi="1200" verticalDpi="1200" r:id="rId1"/>
  <rowBreaks count="20" manualBreakCount="20">
    <brk id="33" max="16383" man="1"/>
    <brk id="114" max="7" man="1"/>
    <brk id="194" max="7" man="1"/>
    <brk id="274" max="7" man="1"/>
    <brk id="354" max="7" man="1"/>
    <brk id="434" max="7" man="1"/>
    <brk id="514" max="7" man="1"/>
    <brk id="594" max="7" man="1"/>
    <brk id="685" max="7" man="1"/>
    <brk id="767" max="7" man="1"/>
    <brk id="853" max="7" man="1"/>
    <brk id="938" max="7" man="1"/>
    <brk id="1019" max="7" man="1"/>
    <brk id="1102" max="7" man="1"/>
    <brk id="1183" max="7" man="1"/>
    <brk id="1264" max="7" man="1"/>
    <brk id="1350" max="7" man="1"/>
    <brk id="1432" max="7" man="1"/>
    <brk id="1514" max="7" man="1"/>
    <brk id="159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 Factsheet</vt:lpstr>
      <vt:lpstr>'UP Factsheet'!Print_Area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2018-06-26T07:08:40Z</dcterms:created>
  <dcterms:modified xsi:type="dcterms:W3CDTF">2018-06-26T07:09:14Z</dcterms:modified>
</cp:coreProperties>
</file>